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cortese\Downloads\"/>
    </mc:Choice>
  </mc:AlternateContent>
  <xr:revisionPtr revIDLastSave="0" documentId="13_ncr:1_{E9519D69-9672-4498-AA87-B558A3426471}" xr6:coauthVersionLast="40" xr6:coauthVersionMax="40" xr10:uidLastSave="{00000000-0000-0000-0000-000000000000}"/>
  <bookViews>
    <workbookView xWindow="-120" yWindow="-120" windowWidth="29040" windowHeight="15840" activeTab="5" xr2:uid="{00000000-000D-0000-FFFF-FFFF00000000}"/>
  </bookViews>
  <sheets>
    <sheet name="Foglio1" sheetId="1" r:id="rId1"/>
    <sheet name="graf1" sheetId="3" r:id="rId2"/>
    <sheet name="graf2" sheetId="2" r:id="rId3"/>
    <sheet name="graf3" sheetId="4" r:id="rId4"/>
    <sheet name="graf4" sheetId="5" r:id="rId5"/>
    <sheet name="graf5" sheetId="6" r:id="rId6"/>
    <sheet name="graf6" sheetId="7" r:id="rId7"/>
    <sheet name="graf7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J9" i="8"/>
  <c r="I9" i="8"/>
  <c r="H9" i="8"/>
  <c r="G9" i="8"/>
  <c r="F9" i="8"/>
  <c r="E9" i="8"/>
  <c r="D9" i="8"/>
  <c r="C9" i="8"/>
  <c r="J8" i="8"/>
  <c r="I8" i="8"/>
  <c r="H8" i="8"/>
  <c r="G8" i="8"/>
  <c r="F8" i="8"/>
  <c r="E8" i="8"/>
  <c r="D8" i="8"/>
  <c r="C8" i="8"/>
  <c r="B8" i="8"/>
  <c r="C8" i="7"/>
  <c r="D8" i="7"/>
  <c r="E8" i="7"/>
  <c r="F8" i="7"/>
  <c r="G8" i="7"/>
  <c r="H8" i="7"/>
  <c r="I8" i="7"/>
  <c r="J8" i="7"/>
  <c r="B8" i="7"/>
  <c r="C9" i="7"/>
  <c r="D9" i="7"/>
  <c r="E9" i="7"/>
  <c r="F9" i="7"/>
  <c r="G9" i="7"/>
  <c r="H9" i="7"/>
  <c r="I9" i="7"/>
  <c r="J9" i="7"/>
  <c r="B9" i="7"/>
  <c r="H4" i="2" l="1"/>
  <c r="R6" i="1"/>
  <c r="S6" i="1"/>
  <c r="P6" i="1"/>
  <c r="N5" i="1"/>
  <c r="N6" i="1" s="1"/>
  <c r="L6" i="1"/>
  <c r="J6" i="1"/>
  <c r="H6" i="1"/>
  <c r="F6" i="1"/>
  <c r="D6" i="1"/>
  <c r="B6" i="1"/>
  <c r="Q6" i="1"/>
  <c r="M6" i="1"/>
  <c r="K6" i="1"/>
  <c r="I6" i="1"/>
  <c r="G6" i="1"/>
  <c r="E6" i="1"/>
  <c r="C6" i="1"/>
  <c r="O5" i="1"/>
  <c r="O6" i="1" s="1"/>
</calcChain>
</file>

<file path=xl/sharedStrings.xml><?xml version="1.0" encoding="utf-8"?>
<sst xmlns="http://schemas.openxmlformats.org/spreadsheetml/2006/main" count="182" uniqueCount="37">
  <si>
    <t>Pecorino romano (volumi - tons)</t>
  </si>
  <si>
    <t>Pecorino romano (prezzo)</t>
  </si>
  <si>
    <t>min</t>
  </si>
  <si>
    <t>max</t>
  </si>
  <si>
    <t>http://www.ismeamercati.it/flex/cm/pages/ServeBLOB.php/L/IT/IDPagina/8171#MenuV</t>
  </si>
  <si>
    <t>latte ovino destinato a Pecorino romano (hl)</t>
  </si>
  <si>
    <t>https://www.clal.it/index.php?section=produzioni_pecorino</t>
  </si>
  <si>
    <t>https://www.clal.it/index.php?section=pecorino</t>
  </si>
  <si>
    <t>-40% latte per morti LINGUA BLU</t>
  </si>
  <si>
    <t>https://www.coldiretti.it/economia/made-in-italy-coldiretti-17-allestero-e-record-storico-pecorino</t>
  </si>
  <si>
    <t>http://www.ismea.it/flex/cm/pages/ServeBLOB.php/L/IT/IDPagina/5742/UT/systemPrint</t>
  </si>
  <si>
    <t>prezzo cresciuto del 33%</t>
  </si>
  <si>
    <t>export -42% 2003-2010, + 7,40 2012 + 10,50 2013 + 26% 2015 2016</t>
  </si>
  <si>
    <t>https://www.ruminantia.it/i-numeri-dellallevamento-ovino-in-italia/</t>
  </si>
  <si>
    <t>fonte ARA</t>
  </si>
  <si>
    <t>http://www.ara.sardegna.it/sites/default/files/immagini_e_files/Mostre/sitzia%20GUSPINI%2029%2005%2016.pdf</t>
  </si>
  <si>
    <t>4023 produttori</t>
  </si>
  <si>
    <t>https://www.istat.it/it/files/2015/12/C13.pdf</t>
  </si>
  <si>
    <t>https://www.huffingtonpost.it/2014/08/30/pecorino-parmigiano-coldiretti_n_5740436.html</t>
  </si>
  <si>
    <t>dato 30500 non sensato</t>
  </si>
  <si>
    <t>https://www.pecorinoromano.com/application/files/5514/9069/8509/Piano-Regolazione-Offerta-Pecorino-Romano-DOP.pdf</t>
  </si>
  <si>
    <t xml:space="preserve">Totale produzione (in t) con peso alle 24 oredalla produzione (calcolo ”a fresco” ) - Elaborazione Consorzio di Tutela del formaggio Pecorino Romano su dati Organismo di controllo incaricato  dal   MIPAAF </t>
  </si>
  <si>
    <t>tonnellate esportate in USA</t>
  </si>
  <si>
    <t>rapporto prod e exp USA</t>
  </si>
  <si>
    <t>http://www.sardegnasoprattutto.com/archives/13174</t>
  </si>
  <si>
    <t>https://www.sardiniapost.it/wp-content/uploads/2015/11/REPORT-Gen-Set-2015_Export-PR-USA.pdf</t>
  </si>
  <si>
    <t>Pecorino romano (prezzo exp INTRA UE)</t>
  </si>
  <si>
    <t>https://www.clal.it/index.php?section=imp_exp_istat&amp;cod=04069063&amp;mov=E</t>
  </si>
  <si>
    <t>http://www.ismea.it/flex/cm/pages/ServeBLOB.php/L/IT/IDPagina/5742</t>
  </si>
  <si>
    <t>cambio euro dollaro</t>
  </si>
  <si>
    <t>2018 sovraprodizione 100mila quintali nel biennio 2017 2018</t>
  </si>
  <si>
    <t>dato exp non completo</t>
  </si>
  <si>
    <t>Exp USA (volumi - tons)</t>
  </si>
  <si>
    <t>prezzo pagato al latte ovino sardo (cent €/lt)</t>
  </si>
  <si>
    <t>Pecorino romano (prezzo exp USA in € al cambio medio per anno)</t>
  </si>
  <si>
    <t>Prezzi medi per anno</t>
  </si>
  <si>
    <t>Pecorino romano (prezzo exp USA in € - media cambio €/$ mensile)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</si>
</sst>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5" x14ac:knownFonts="1">
    <font>
      <sz val="12"/>
      <color theme="1"/>
      <name val="Calibri"/>
      <family val="2"/>
      <scheme val="minor"/>
    </font>
    <font>
      <sz val="13"/>
      <color rgb="FF333333"/>
      <name val="Arial"/>
      <family val="2"/>
    </font>
    <font>
      <u/>
      <sz val="12"/>
      <color theme="10"/>
      <name val="Calibri"/>
      <family val="2"/>
      <scheme val="minor"/>
    </font>
    <font>
      <sz val="15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3" fontId="1" fillId="0" borderId="0" xfId="0" applyNumberFormat="1" applyFont="1"/>
    <xf numFmtId="0" fontId="2" fillId="0" borderId="0" xfId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graf1!$A$3</c:f>
              <c:strCache>
                <c:ptCount val="1"/>
                <c:pt idx="0">
                  <c:v>prezzo pagato al latte ovino sardo (cent €/lt)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graf1!$B$1:$S$2</c:f>
              <c:multiLvlStrCache>
                <c:ptCount val="18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min</c:v>
                  </c:pt>
                  <c:pt idx="15">
                    <c:v>max</c:v>
                  </c:pt>
                  <c:pt idx="16">
                    <c:v>min</c:v>
                  </c:pt>
                  <c:pt idx="17">
                    <c:v>max</c:v>
                  </c:pt>
                </c:lvl>
                <c:lvl>
                  <c:pt idx="0">
                    <c:v>2010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graf1!$B$3:$S$3</c:f>
              <c:numCache>
                <c:formatCode>General</c:formatCode>
                <c:ptCount val="18"/>
                <c:pt idx="0">
                  <c:v>62</c:v>
                </c:pt>
                <c:pt idx="1">
                  <c:v>65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120</c:v>
                </c:pt>
                <c:pt idx="6">
                  <c:v>90</c:v>
                </c:pt>
                <c:pt idx="7">
                  <c:v>121</c:v>
                </c:pt>
                <c:pt idx="8">
                  <c:v>85</c:v>
                </c:pt>
                <c:pt idx="9">
                  <c:v>141</c:v>
                </c:pt>
                <c:pt idx="10">
                  <c:v>50</c:v>
                </c:pt>
                <c:pt idx="11">
                  <c:v>60</c:v>
                </c:pt>
                <c:pt idx="12">
                  <c:v>50</c:v>
                </c:pt>
                <c:pt idx="13">
                  <c:v>85</c:v>
                </c:pt>
                <c:pt idx="14">
                  <c:v>60</c:v>
                </c:pt>
                <c:pt idx="15">
                  <c:v>75</c:v>
                </c:pt>
                <c:pt idx="16">
                  <c:v>65</c:v>
                </c:pt>
                <c:pt idx="1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E340-B608-1C9721FA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922112"/>
        <c:axId val="130120448"/>
      </c:lineChart>
      <c:catAx>
        <c:axId val="14492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0120448"/>
        <c:crosses val="autoZero"/>
        <c:auto val="1"/>
        <c:lblAlgn val="ctr"/>
        <c:lblOffset val="100"/>
        <c:noMultiLvlLbl val="0"/>
      </c:catAx>
      <c:valAx>
        <c:axId val="1301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92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graf2!$A$3</c:f>
              <c:strCache>
                <c:ptCount val="1"/>
                <c:pt idx="0">
                  <c:v>Pecorino romano (volumi - tons)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graf2!$B$2:$J$2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graf2!$B$3:$J$3</c:f>
              <c:numCache>
                <c:formatCode>General</c:formatCode>
                <c:ptCount val="9"/>
                <c:pt idx="0">
                  <c:v>27476</c:v>
                </c:pt>
                <c:pt idx="1">
                  <c:v>25335</c:v>
                </c:pt>
                <c:pt idx="2">
                  <c:v>25452</c:v>
                </c:pt>
                <c:pt idx="3">
                  <c:v>24778</c:v>
                </c:pt>
                <c:pt idx="4">
                  <c:v>24116</c:v>
                </c:pt>
                <c:pt idx="5">
                  <c:v>22000</c:v>
                </c:pt>
                <c:pt idx="6">
                  <c:v>35631</c:v>
                </c:pt>
                <c:pt idx="7">
                  <c:v>27855</c:v>
                </c:pt>
                <c:pt idx="8">
                  <c:v>34064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A-1F4A-BAF4-56A9E44E4650}"/>
            </c:ext>
          </c:extLst>
        </c:ser>
        <c:ser>
          <c:idx val="1"/>
          <c:order val="1"/>
          <c:tx>
            <c:strRef>
              <c:f>graf2!$A$4</c:f>
              <c:strCache>
                <c:ptCount val="1"/>
                <c:pt idx="0">
                  <c:v>Exp USA (volumi - tons)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graf2!$B$2:$J$2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graf2!$B$4:$J$4</c:f>
              <c:numCache>
                <c:formatCode>General</c:formatCode>
                <c:ptCount val="9"/>
                <c:pt idx="0">
                  <c:v>12908</c:v>
                </c:pt>
                <c:pt idx="1">
                  <c:v>12946</c:v>
                </c:pt>
                <c:pt idx="2">
                  <c:v>13994</c:v>
                </c:pt>
                <c:pt idx="3">
                  <c:v>12857</c:v>
                </c:pt>
                <c:pt idx="4">
                  <c:v>11775</c:v>
                </c:pt>
                <c:pt idx="5">
                  <c:v>9432</c:v>
                </c:pt>
                <c:pt idx="6">
                  <c:v>14836.5</c:v>
                </c:pt>
                <c:pt idx="7">
                  <c:v>15400</c:v>
                </c:pt>
                <c:pt idx="8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A-1F4A-BAF4-56A9E44E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36144"/>
        <c:axId val="401439888"/>
      </c:lineChart>
      <c:catAx>
        <c:axId val="39903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1439888"/>
        <c:crosses val="autoZero"/>
        <c:auto val="1"/>
        <c:lblAlgn val="ctr"/>
        <c:lblOffset val="100"/>
        <c:noMultiLvlLbl val="0"/>
      </c:catAx>
      <c:valAx>
        <c:axId val="40143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903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0810860180938911E-2"/>
          <c:y val="6.004654691601051E-2"/>
          <c:w val="0.93680103419908334"/>
          <c:h val="0.77833151266746481"/>
        </c:manualLayout>
      </c:layout>
      <c:lineChart>
        <c:grouping val="standard"/>
        <c:varyColors val="0"/>
        <c:ser>
          <c:idx val="0"/>
          <c:order val="0"/>
          <c:tx>
            <c:strRef>
              <c:f>graf3!$A$3</c:f>
              <c:strCache>
                <c:ptCount val="1"/>
                <c:pt idx="0">
                  <c:v>Pecorino romano (prezzo)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graf3!$B$1:$S$2</c:f>
              <c:multiLvlStrCache>
                <c:ptCount val="18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min</c:v>
                  </c:pt>
                  <c:pt idx="15">
                    <c:v>max</c:v>
                  </c:pt>
                  <c:pt idx="16">
                    <c:v>min</c:v>
                  </c:pt>
                  <c:pt idx="17">
                    <c:v>max</c:v>
                  </c:pt>
                </c:lvl>
                <c:lvl>
                  <c:pt idx="0">
                    <c:v>2010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graf3!$B$3:$S$3</c:f>
              <c:numCache>
                <c:formatCode>#,##0.00\ "€";[Red]\-#,##0.00\ "€"</c:formatCode>
                <c:ptCount val="18"/>
                <c:pt idx="0">
                  <c:v>4.8600000000000003</c:v>
                </c:pt>
                <c:pt idx="1">
                  <c:v>5.13</c:v>
                </c:pt>
                <c:pt idx="2">
                  <c:v>4.8499999999999996</c:v>
                </c:pt>
                <c:pt idx="3">
                  <c:v>5</c:v>
                </c:pt>
                <c:pt idx="4">
                  <c:v>5</c:v>
                </c:pt>
                <c:pt idx="5">
                  <c:v>5.18</c:v>
                </c:pt>
                <c:pt idx="6">
                  <c:v>5</c:v>
                </c:pt>
                <c:pt idx="7">
                  <c:v>6.4</c:v>
                </c:pt>
                <c:pt idx="8">
                  <c:v>7.34</c:v>
                </c:pt>
                <c:pt idx="9">
                  <c:v>7.85</c:v>
                </c:pt>
                <c:pt idx="10">
                  <c:v>8.61</c:v>
                </c:pt>
                <c:pt idx="11">
                  <c:v>9.14</c:v>
                </c:pt>
                <c:pt idx="12" formatCode="General">
                  <c:v>5.25</c:v>
                </c:pt>
                <c:pt idx="13" formatCode="General">
                  <c:v>7.04</c:v>
                </c:pt>
                <c:pt idx="14" formatCode="General">
                  <c:v>5.15</c:v>
                </c:pt>
                <c:pt idx="15" formatCode="General">
                  <c:v>7.35</c:v>
                </c:pt>
                <c:pt idx="16" formatCode="General">
                  <c:v>7.4</c:v>
                </c:pt>
                <c:pt idx="17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7-E240-87A3-D9CE008DC2C0}"/>
            </c:ext>
          </c:extLst>
        </c:ser>
        <c:ser>
          <c:idx val="1"/>
          <c:order val="1"/>
          <c:tx>
            <c:strRef>
              <c:f>graf3!$A$4</c:f>
              <c:strCache>
                <c:ptCount val="1"/>
                <c:pt idx="0">
                  <c:v>Pecorino romano (prezzo exp USA in € al cambio medio per anno)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graf3!$B$1:$S$2</c:f>
              <c:multiLvlStrCache>
                <c:ptCount val="18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min</c:v>
                  </c:pt>
                  <c:pt idx="15">
                    <c:v>max</c:v>
                  </c:pt>
                  <c:pt idx="16">
                    <c:v>min</c:v>
                  </c:pt>
                  <c:pt idx="17">
                    <c:v>max</c:v>
                  </c:pt>
                </c:lvl>
                <c:lvl>
                  <c:pt idx="0">
                    <c:v>2010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graf3!$B$4:$S$4</c:f>
              <c:numCache>
                <c:formatCode>#,##0.00\ "€";[Red]\-#,##0.00\ "€"</c:formatCode>
                <c:ptCount val="18"/>
                <c:pt idx="0">
                  <c:v>5.7</c:v>
                </c:pt>
                <c:pt idx="1">
                  <c:v>5.7</c:v>
                </c:pt>
                <c:pt idx="2">
                  <c:v>5.2</c:v>
                </c:pt>
                <c:pt idx="3">
                  <c:v>5.2</c:v>
                </c:pt>
                <c:pt idx="4">
                  <c:v>5.9</c:v>
                </c:pt>
                <c:pt idx="5">
                  <c:v>5.9</c:v>
                </c:pt>
                <c:pt idx="6">
                  <c:v>6.71</c:v>
                </c:pt>
                <c:pt idx="7">
                  <c:v>6.71</c:v>
                </c:pt>
                <c:pt idx="8">
                  <c:v>8.14</c:v>
                </c:pt>
                <c:pt idx="9">
                  <c:v>8.14</c:v>
                </c:pt>
                <c:pt idx="10">
                  <c:v>9.33</c:v>
                </c:pt>
                <c:pt idx="11">
                  <c:v>9.33</c:v>
                </c:pt>
                <c:pt idx="12" formatCode="General">
                  <c:v>7.61</c:v>
                </c:pt>
                <c:pt idx="13" formatCode="General">
                  <c:v>7.61</c:v>
                </c:pt>
                <c:pt idx="14" formatCode="General">
                  <c:v>6.06</c:v>
                </c:pt>
                <c:pt idx="15" formatCode="General">
                  <c:v>6.06</c:v>
                </c:pt>
                <c:pt idx="16">
                  <c:v>7.56</c:v>
                </c:pt>
                <c:pt idx="17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7-E240-87A3-D9CE008DC2C0}"/>
            </c:ext>
          </c:extLst>
        </c:ser>
        <c:ser>
          <c:idx val="2"/>
          <c:order val="2"/>
          <c:tx>
            <c:strRef>
              <c:f>graf3!$A$5</c:f>
              <c:strCache>
                <c:ptCount val="1"/>
                <c:pt idx="0">
                  <c:v>Pecorino romano (prezzo exp INTRA UE)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graf3!$B$1:$S$2</c:f>
              <c:multiLvlStrCache>
                <c:ptCount val="18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min</c:v>
                  </c:pt>
                  <c:pt idx="15">
                    <c:v>max</c:v>
                  </c:pt>
                  <c:pt idx="16">
                    <c:v>min</c:v>
                  </c:pt>
                  <c:pt idx="17">
                    <c:v>max</c:v>
                  </c:pt>
                </c:lvl>
                <c:lvl>
                  <c:pt idx="0">
                    <c:v>2010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graf3!$B$5:$S$5</c:f>
              <c:numCache>
                <c:formatCode>General</c:formatCode>
                <c:ptCount val="18"/>
                <c:pt idx="0">
                  <c:v>7.98</c:v>
                </c:pt>
                <c:pt idx="1">
                  <c:v>7.98</c:v>
                </c:pt>
                <c:pt idx="2">
                  <c:v>7.84</c:v>
                </c:pt>
                <c:pt idx="3">
                  <c:v>7.84</c:v>
                </c:pt>
                <c:pt idx="4">
                  <c:v>7.87</c:v>
                </c:pt>
                <c:pt idx="5">
                  <c:v>7.87</c:v>
                </c:pt>
                <c:pt idx="6">
                  <c:v>8.1199999999999992</c:v>
                </c:pt>
                <c:pt idx="7">
                  <c:v>8.1199999999999992</c:v>
                </c:pt>
                <c:pt idx="8">
                  <c:v>8.76</c:v>
                </c:pt>
                <c:pt idx="9">
                  <c:v>8.76</c:v>
                </c:pt>
                <c:pt idx="10">
                  <c:v>9.7200000000000006</c:v>
                </c:pt>
                <c:pt idx="11">
                  <c:v>9.7200000000000006</c:v>
                </c:pt>
                <c:pt idx="12">
                  <c:v>9.82</c:v>
                </c:pt>
                <c:pt idx="13">
                  <c:v>9.82</c:v>
                </c:pt>
                <c:pt idx="14">
                  <c:v>8.67</c:v>
                </c:pt>
                <c:pt idx="15">
                  <c:v>8.67</c:v>
                </c:pt>
                <c:pt idx="16">
                  <c:v>9.11</c:v>
                </c:pt>
                <c:pt idx="17">
                  <c:v>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7-E240-87A3-D9CE008DC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63424"/>
        <c:axId val="145117120"/>
      </c:lineChart>
      <c:catAx>
        <c:axId val="14506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117120"/>
        <c:crosses val="autoZero"/>
        <c:auto val="1"/>
        <c:lblAlgn val="ctr"/>
        <c:lblOffset val="100"/>
        <c:noMultiLvlLbl val="0"/>
      </c:catAx>
      <c:valAx>
        <c:axId val="14511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;[Red]\-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06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Andamento del prezzo pagato per il latte ovino sardo comparato con i</a:t>
            </a:r>
            <a:r>
              <a:rPr lang="it-IT" baseline="0"/>
              <a:t>l prezzo del Pecorino Romano</a:t>
            </a:r>
            <a:endParaRPr lang="it-IT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graf4!$A$3</c:f>
              <c:strCache>
                <c:ptCount val="1"/>
                <c:pt idx="0">
                  <c:v>prezzo pagato al latte ovino sardo (cent €/lt)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graf4!$B$1:$S$2</c:f>
              <c:multiLvlStrCache>
                <c:ptCount val="18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min</c:v>
                  </c:pt>
                  <c:pt idx="15">
                    <c:v>max</c:v>
                  </c:pt>
                  <c:pt idx="16">
                    <c:v>min</c:v>
                  </c:pt>
                  <c:pt idx="17">
                    <c:v>max</c:v>
                  </c:pt>
                </c:lvl>
                <c:lvl>
                  <c:pt idx="0">
                    <c:v>2010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graf4!$B$3:$S$3</c:f>
              <c:numCache>
                <c:formatCode>General</c:formatCode>
                <c:ptCount val="18"/>
                <c:pt idx="0">
                  <c:v>0.62</c:v>
                </c:pt>
                <c:pt idx="1">
                  <c:v>0.65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1.2</c:v>
                </c:pt>
                <c:pt idx="6">
                  <c:v>0.9</c:v>
                </c:pt>
                <c:pt idx="7">
                  <c:v>1.21</c:v>
                </c:pt>
                <c:pt idx="8">
                  <c:v>0.85</c:v>
                </c:pt>
                <c:pt idx="9">
                  <c:v>1.41</c:v>
                </c:pt>
                <c:pt idx="10">
                  <c:v>0.5</c:v>
                </c:pt>
                <c:pt idx="11">
                  <c:v>0.6</c:v>
                </c:pt>
                <c:pt idx="12">
                  <c:v>0.5</c:v>
                </c:pt>
                <c:pt idx="13">
                  <c:v>0.85</c:v>
                </c:pt>
                <c:pt idx="14">
                  <c:v>0.6</c:v>
                </c:pt>
                <c:pt idx="15">
                  <c:v>0.75</c:v>
                </c:pt>
                <c:pt idx="16">
                  <c:v>0.65</c:v>
                </c:pt>
                <c:pt idx="17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4-9F4C-903F-0E2B5A7FE826}"/>
            </c:ext>
          </c:extLst>
        </c:ser>
        <c:ser>
          <c:idx val="1"/>
          <c:order val="1"/>
          <c:tx>
            <c:strRef>
              <c:f>graf4!$A$4</c:f>
              <c:strCache>
                <c:ptCount val="1"/>
                <c:pt idx="0">
                  <c:v>Pecorino romano (prezzo)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graf4!$B$1:$S$2</c:f>
              <c:multiLvlStrCache>
                <c:ptCount val="18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min</c:v>
                  </c:pt>
                  <c:pt idx="15">
                    <c:v>max</c:v>
                  </c:pt>
                  <c:pt idx="16">
                    <c:v>min</c:v>
                  </c:pt>
                  <c:pt idx="17">
                    <c:v>max</c:v>
                  </c:pt>
                </c:lvl>
                <c:lvl>
                  <c:pt idx="0">
                    <c:v>2010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graf4!$B$4:$S$4</c:f>
              <c:numCache>
                <c:formatCode>#,##0.00\ "€";[Red]\-#,##0.00\ "€"</c:formatCode>
                <c:ptCount val="18"/>
                <c:pt idx="0">
                  <c:v>4.8600000000000003</c:v>
                </c:pt>
                <c:pt idx="1">
                  <c:v>5.13</c:v>
                </c:pt>
                <c:pt idx="2">
                  <c:v>4.8499999999999996</c:v>
                </c:pt>
                <c:pt idx="3">
                  <c:v>5</c:v>
                </c:pt>
                <c:pt idx="4">
                  <c:v>5</c:v>
                </c:pt>
                <c:pt idx="5">
                  <c:v>5.18</c:v>
                </c:pt>
                <c:pt idx="6">
                  <c:v>5</c:v>
                </c:pt>
                <c:pt idx="7">
                  <c:v>6.4</c:v>
                </c:pt>
                <c:pt idx="8">
                  <c:v>7.34</c:v>
                </c:pt>
                <c:pt idx="9">
                  <c:v>7.85</c:v>
                </c:pt>
                <c:pt idx="10">
                  <c:v>8.61</c:v>
                </c:pt>
                <c:pt idx="11">
                  <c:v>9.14</c:v>
                </c:pt>
                <c:pt idx="12" formatCode="General">
                  <c:v>5.25</c:v>
                </c:pt>
                <c:pt idx="13" formatCode="General">
                  <c:v>7.04</c:v>
                </c:pt>
                <c:pt idx="14" formatCode="General">
                  <c:v>5.15</c:v>
                </c:pt>
                <c:pt idx="15" formatCode="General">
                  <c:v>7.35</c:v>
                </c:pt>
                <c:pt idx="16" formatCode="General">
                  <c:v>7.4</c:v>
                </c:pt>
                <c:pt idx="17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4-9F4C-903F-0E2B5A7FE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80128"/>
        <c:axId val="143845056"/>
      </c:lineChart>
      <c:catAx>
        <c:axId val="14648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845056"/>
        <c:crosses val="autoZero"/>
        <c:auto val="1"/>
        <c:lblAlgn val="ctr"/>
        <c:lblOffset val="100"/>
        <c:noMultiLvlLbl val="0"/>
      </c:catAx>
      <c:valAx>
        <c:axId val="143845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prezzo in €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48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graf5!$A$3</c:f>
              <c:strCache>
                <c:ptCount val="1"/>
                <c:pt idx="0">
                  <c:v>prezzo pagato al latte ovino sardo (cent €/lt)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graf5!$B$1:$S$2</c:f>
              <c:multiLvlStrCache>
                <c:ptCount val="18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min</c:v>
                  </c:pt>
                  <c:pt idx="15">
                    <c:v>max</c:v>
                  </c:pt>
                  <c:pt idx="16">
                    <c:v>min</c:v>
                  </c:pt>
                  <c:pt idx="17">
                    <c:v>max</c:v>
                  </c:pt>
                </c:lvl>
                <c:lvl>
                  <c:pt idx="0">
                    <c:v>2010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graf5!$B$3:$S$3</c:f>
              <c:numCache>
                <c:formatCode>General</c:formatCode>
                <c:ptCount val="18"/>
                <c:pt idx="0">
                  <c:v>0.62</c:v>
                </c:pt>
                <c:pt idx="1">
                  <c:v>0.65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1.2</c:v>
                </c:pt>
                <c:pt idx="6">
                  <c:v>0.9</c:v>
                </c:pt>
                <c:pt idx="7">
                  <c:v>1.21</c:v>
                </c:pt>
                <c:pt idx="8">
                  <c:v>0.85</c:v>
                </c:pt>
                <c:pt idx="9">
                  <c:v>1.41</c:v>
                </c:pt>
                <c:pt idx="10">
                  <c:v>0.5</c:v>
                </c:pt>
                <c:pt idx="11">
                  <c:v>0.6</c:v>
                </c:pt>
                <c:pt idx="12">
                  <c:v>0.5</c:v>
                </c:pt>
                <c:pt idx="13">
                  <c:v>0.85</c:v>
                </c:pt>
                <c:pt idx="14">
                  <c:v>0.6</c:v>
                </c:pt>
                <c:pt idx="15">
                  <c:v>0.75</c:v>
                </c:pt>
                <c:pt idx="16">
                  <c:v>0.65</c:v>
                </c:pt>
                <c:pt idx="17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5-094D-ADA3-ED75D22674BB}"/>
            </c:ext>
          </c:extLst>
        </c:ser>
        <c:ser>
          <c:idx val="1"/>
          <c:order val="1"/>
          <c:tx>
            <c:strRef>
              <c:f>graf5!$A$4</c:f>
              <c:strCache>
                <c:ptCount val="1"/>
                <c:pt idx="0">
                  <c:v>Pecorino romano (prezzo)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graf5!$B$1:$S$2</c:f>
              <c:multiLvlStrCache>
                <c:ptCount val="18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min</c:v>
                  </c:pt>
                  <c:pt idx="15">
                    <c:v>max</c:v>
                  </c:pt>
                  <c:pt idx="16">
                    <c:v>min</c:v>
                  </c:pt>
                  <c:pt idx="17">
                    <c:v>max</c:v>
                  </c:pt>
                </c:lvl>
                <c:lvl>
                  <c:pt idx="0">
                    <c:v>2010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graf5!$B$4:$S$4</c:f>
              <c:numCache>
                <c:formatCode>#,##0.00\ "€";[Red]\-#,##0.00\ "€"</c:formatCode>
                <c:ptCount val="18"/>
                <c:pt idx="0">
                  <c:v>4.8600000000000003</c:v>
                </c:pt>
                <c:pt idx="1">
                  <c:v>5.13</c:v>
                </c:pt>
                <c:pt idx="2">
                  <c:v>4.8499999999999996</c:v>
                </c:pt>
                <c:pt idx="3">
                  <c:v>5</c:v>
                </c:pt>
                <c:pt idx="4">
                  <c:v>5</c:v>
                </c:pt>
                <c:pt idx="5">
                  <c:v>5.18</c:v>
                </c:pt>
                <c:pt idx="6">
                  <c:v>5</c:v>
                </c:pt>
                <c:pt idx="7">
                  <c:v>6.4</c:v>
                </c:pt>
                <c:pt idx="8">
                  <c:v>7.34</c:v>
                </c:pt>
                <c:pt idx="9">
                  <c:v>7.85</c:v>
                </c:pt>
                <c:pt idx="10">
                  <c:v>8.61</c:v>
                </c:pt>
                <c:pt idx="11">
                  <c:v>9.14</c:v>
                </c:pt>
                <c:pt idx="12" formatCode="General">
                  <c:v>5.25</c:v>
                </c:pt>
                <c:pt idx="13" formatCode="General">
                  <c:v>7.04</c:v>
                </c:pt>
                <c:pt idx="14" formatCode="General">
                  <c:v>5.15</c:v>
                </c:pt>
                <c:pt idx="15" formatCode="General">
                  <c:v>7.35</c:v>
                </c:pt>
                <c:pt idx="16" formatCode="General">
                  <c:v>7.4</c:v>
                </c:pt>
                <c:pt idx="17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5-094D-ADA3-ED75D22674BB}"/>
            </c:ext>
          </c:extLst>
        </c:ser>
        <c:ser>
          <c:idx val="2"/>
          <c:order val="2"/>
          <c:tx>
            <c:strRef>
              <c:f>graf5!$A$5</c:f>
              <c:strCache>
                <c:ptCount val="1"/>
                <c:pt idx="0">
                  <c:v>Pecorino romano (prezzo exp USA in € - media cambio €/$ mensile)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graf5!$B$1:$S$2</c:f>
              <c:multiLvlStrCache>
                <c:ptCount val="18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min</c:v>
                  </c:pt>
                  <c:pt idx="15">
                    <c:v>max</c:v>
                  </c:pt>
                  <c:pt idx="16">
                    <c:v>min</c:v>
                  </c:pt>
                  <c:pt idx="17">
                    <c:v>max</c:v>
                  </c:pt>
                </c:lvl>
                <c:lvl>
                  <c:pt idx="0">
                    <c:v>2010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graf5!$B$5:$S$5</c:f>
              <c:numCache>
                <c:formatCode>#,##0.00\ "€";[Red]\-#,##0.00\ "€"</c:formatCode>
                <c:ptCount val="18"/>
                <c:pt idx="0">
                  <c:v>5.7</c:v>
                </c:pt>
                <c:pt idx="1">
                  <c:v>5.7</c:v>
                </c:pt>
                <c:pt idx="2">
                  <c:v>5.2</c:v>
                </c:pt>
                <c:pt idx="3">
                  <c:v>5.2</c:v>
                </c:pt>
                <c:pt idx="4">
                  <c:v>5.9</c:v>
                </c:pt>
                <c:pt idx="5">
                  <c:v>5.9</c:v>
                </c:pt>
                <c:pt idx="6">
                  <c:v>6.71</c:v>
                </c:pt>
                <c:pt idx="7">
                  <c:v>6.71</c:v>
                </c:pt>
                <c:pt idx="8">
                  <c:v>8.14</c:v>
                </c:pt>
                <c:pt idx="9">
                  <c:v>8.14</c:v>
                </c:pt>
                <c:pt idx="10">
                  <c:v>9.33</c:v>
                </c:pt>
                <c:pt idx="11">
                  <c:v>9.33</c:v>
                </c:pt>
                <c:pt idx="12" formatCode="General">
                  <c:v>7.61</c:v>
                </c:pt>
                <c:pt idx="13" formatCode="General">
                  <c:v>7.61</c:v>
                </c:pt>
                <c:pt idx="14" formatCode="General">
                  <c:v>6.06</c:v>
                </c:pt>
                <c:pt idx="15" formatCode="General">
                  <c:v>6.06</c:v>
                </c:pt>
                <c:pt idx="16">
                  <c:v>7.56</c:v>
                </c:pt>
                <c:pt idx="17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5-094D-ADA3-ED75D22674BB}"/>
            </c:ext>
          </c:extLst>
        </c:ser>
        <c:ser>
          <c:idx val="3"/>
          <c:order val="3"/>
          <c:tx>
            <c:strRef>
              <c:f>graf5!$A$6</c:f>
              <c:strCache>
                <c:ptCount val="1"/>
                <c:pt idx="0">
                  <c:v>Pecorino romano (prezzo exp INTRA UE)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graf5!$B$1:$S$2</c:f>
              <c:multiLvlStrCache>
                <c:ptCount val="18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min</c:v>
                  </c:pt>
                  <c:pt idx="15">
                    <c:v>max</c:v>
                  </c:pt>
                  <c:pt idx="16">
                    <c:v>min</c:v>
                  </c:pt>
                  <c:pt idx="17">
                    <c:v>max</c:v>
                  </c:pt>
                </c:lvl>
                <c:lvl>
                  <c:pt idx="0">
                    <c:v>2010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graf5!$B$6:$S$6</c:f>
              <c:numCache>
                <c:formatCode>General</c:formatCode>
                <c:ptCount val="18"/>
                <c:pt idx="0">
                  <c:v>7.98</c:v>
                </c:pt>
                <c:pt idx="1">
                  <c:v>7.98</c:v>
                </c:pt>
                <c:pt idx="2">
                  <c:v>7.84</c:v>
                </c:pt>
                <c:pt idx="3">
                  <c:v>7.84</c:v>
                </c:pt>
                <c:pt idx="4">
                  <c:v>7.87</c:v>
                </c:pt>
                <c:pt idx="5">
                  <c:v>7.87</c:v>
                </c:pt>
                <c:pt idx="6">
                  <c:v>8.1199999999999992</c:v>
                </c:pt>
                <c:pt idx="7">
                  <c:v>8.1199999999999992</c:v>
                </c:pt>
                <c:pt idx="8">
                  <c:v>8.76</c:v>
                </c:pt>
                <c:pt idx="9">
                  <c:v>8.76</c:v>
                </c:pt>
                <c:pt idx="10">
                  <c:v>9.7200000000000006</c:v>
                </c:pt>
                <c:pt idx="11">
                  <c:v>9.7200000000000006</c:v>
                </c:pt>
                <c:pt idx="12">
                  <c:v>9.82</c:v>
                </c:pt>
                <c:pt idx="13">
                  <c:v>9.82</c:v>
                </c:pt>
                <c:pt idx="14">
                  <c:v>8.67</c:v>
                </c:pt>
                <c:pt idx="15">
                  <c:v>8.67</c:v>
                </c:pt>
                <c:pt idx="16">
                  <c:v>9.11</c:v>
                </c:pt>
                <c:pt idx="17">
                  <c:v>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45-094D-ADA3-ED75D2267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279168"/>
        <c:axId val="216938112"/>
      </c:lineChart>
      <c:catAx>
        <c:axId val="1742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938112"/>
        <c:crosses val="autoZero"/>
        <c:auto val="1"/>
        <c:lblAlgn val="ctr"/>
        <c:lblOffset val="100"/>
        <c:noMultiLvlLbl val="0"/>
      </c:catAx>
      <c:valAx>
        <c:axId val="2169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2791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graf6!$A$8</c:f>
              <c:strCache>
                <c:ptCount val="1"/>
                <c:pt idx="0">
                  <c:v>prezzo pagato al latte ovino sardo (cent €/lt)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graf6!$B$7:$J$7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graf6!$B$8:$J$8</c:f>
              <c:numCache>
                <c:formatCode>#,##0.00\ "€";[Red]\-#,##0.00\ "€"</c:formatCode>
                <c:ptCount val="9"/>
                <c:pt idx="0">
                  <c:v>0.63500000000000001</c:v>
                </c:pt>
                <c:pt idx="1">
                  <c:v>0.625</c:v>
                </c:pt>
                <c:pt idx="2">
                  <c:v>0.95</c:v>
                </c:pt>
                <c:pt idx="3">
                  <c:v>1.0549999999999999</c:v>
                </c:pt>
                <c:pt idx="4">
                  <c:v>1.1299999999999999</c:v>
                </c:pt>
                <c:pt idx="5">
                  <c:v>0.55000000000000004</c:v>
                </c:pt>
                <c:pt idx="6">
                  <c:v>0.67500000000000004</c:v>
                </c:pt>
                <c:pt idx="7">
                  <c:v>0.67500000000000004</c:v>
                </c:pt>
                <c:pt idx="8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5-9D45-8570-C5BF1FA27CE8}"/>
            </c:ext>
          </c:extLst>
        </c:ser>
        <c:ser>
          <c:idx val="1"/>
          <c:order val="1"/>
          <c:tx>
            <c:strRef>
              <c:f>graf6!$A$9</c:f>
              <c:strCache>
                <c:ptCount val="1"/>
                <c:pt idx="0">
                  <c:v>Pecorino romano (prezzo)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graf6!$B$7:$J$7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graf6!$B$9:$J$9</c:f>
              <c:numCache>
                <c:formatCode>#,##0.00\ "€";[Red]\-#,##0.00\ "€"</c:formatCode>
                <c:ptCount val="9"/>
                <c:pt idx="0">
                  <c:v>4.9950000000000001</c:v>
                </c:pt>
                <c:pt idx="1">
                  <c:v>4.9249999999999998</c:v>
                </c:pt>
                <c:pt idx="2">
                  <c:v>5.09</c:v>
                </c:pt>
                <c:pt idx="3">
                  <c:v>5.7</c:v>
                </c:pt>
                <c:pt idx="4">
                  <c:v>7.5949999999999998</c:v>
                </c:pt>
                <c:pt idx="5">
                  <c:v>8.875</c:v>
                </c:pt>
                <c:pt idx="6">
                  <c:v>6.1449999999999996</c:v>
                </c:pt>
                <c:pt idx="7">
                  <c:v>6.25</c:v>
                </c:pt>
                <c:pt idx="8">
                  <c:v>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5-9D45-8570-C5BF1FA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78592"/>
        <c:axId val="221669056"/>
      </c:lineChart>
      <c:catAx>
        <c:axId val="14647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669056"/>
        <c:crosses val="autoZero"/>
        <c:auto val="1"/>
        <c:lblAlgn val="ctr"/>
        <c:lblOffset val="100"/>
        <c:noMultiLvlLbl val="0"/>
      </c:catAx>
      <c:valAx>
        <c:axId val="221669056"/>
        <c:scaling>
          <c:orientation val="minMax"/>
        </c:scaling>
        <c:delete val="0"/>
        <c:axPos val="l"/>
        <c:majorGridlines/>
        <c:numFmt formatCode="#,##0.00\ &quot;€&quot;;[Red]\-#,##0.00\ &quot;€&quot;" sourceLinked="1"/>
        <c:majorTickMark val="out"/>
        <c:minorTickMark val="none"/>
        <c:tickLblPos val="nextTo"/>
        <c:crossAx val="14647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graf6!$A$8</c:f>
              <c:strCache>
                <c:ptCount val="1"/>
                <c:pt idx="0">
                  <c:v>prezzo pagato al latte ovino sardo (cent €/lt)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graf6!$B$7:$J$7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graf6!$B$8:$J$8</c:f>
              <c:numCache>
                <c:formatCode>#,##0.00\ "€";[Red]\-#,##0.00\ "€"</c:formatCode>
                <c:ptCount val="9"/>
                <c:pt idx="0">
                  <c:v>0.63500000000000001</c:v>
                </c:pt>
                <c:pt idx="1">
                  <c:v>0.625</c:v>
                </c:pt>
                <c:pt idx="2">
                  <c:v>0.95</c:v>
                </c:pt>
                <c:pt idx="3">
                  <c:v>1.0549999999999999</c:v>
                </c:pt>
                <c:pt idx="4">
                  <c:v>1.1299999999999999</c:v>
                </c:pt>
                <c:pt idx="5">
                  <c:v>0.55000000000000004</c:v>
                </c:pt>
                <c:pt idx="6">
                  <c:v>0.67500000000000004</c:v>
                </c:pt>
                <c:pt idx="7">
                  <c:v>0.67500000000000004</c:v>
                </c:pt>
                <c:pt idx="8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9-A446-ACA7-C2C72F2327CB}"/>
            </c:ext>
          </c:extLst>
        </c:ser>
        <c:ser>
          <c:idx val="1"/>
          <c:order val="1"/>
          <c:tx>
            <c:strRef>
              <c:f>graf6!$A$9</c:f>
              <c:strCache>
                <c:ptCount val="1"/>
                <c:pt idx="0">
                  <c:v>Pecorino romano (prezzo)</c:v>
                </c:pt>
              </c:strCache>
            </c:strRef>
          </c:tx>
          <c:spPr>
            <a:ln w="317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graf6!$B$7:$J$7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graf6!$B$9:$J$9</c:f>
              <c:numCache>
                <c:formatCode>#,##0.00\ "€";[Red]\-#,##0.00\ "€"</c:formatCode>
                <c:ptCount val="9"/>
                <c:pt idx="0">
                  <c:v>4.9950000000000001</c:v>
                </c:pt>
                <c:pt idx="1">
                  <c:v>4.9249999999999998</c:v>
                </c:pt>
                <c:pt idx="2">
                  <c:v>5.09</c:v>
                </c:pt>
                <c:pt idx="3">
                  <c:v>5.7</c:v>
                </c:pt>
                <c:pt idx="4">
                  <c:v>7.5949999999999998</c:v>
                </c:pt>
                <c:pt idx="5">
                  <c:v>8.875</c:v>
                </c:pt>
                <c:pt idx="6">
                  <c:v>6.1449999999999996</c:v>
                </c:pt>
                <c:pt idx="7">
                  <c:v>6.25</c:v>
                </c:pt>
                <c:pt idx="8">
                  <c:v>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9-A446-ACA7-C2C72F23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31136"/>
        <c:axId val="221672512"/>
      </c:lineChart>
      <c:catAx>
        <c:axId val="21033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672512"/>
        <c:crosses val="autoZero"/>
        <c:auto val="1"/>
        <c:lblAlgn val="ctr"/>
        <c:lblOffset val="100"/>
        <c:noMultiLvlLbl val="0"/>
      </c:catAx>
      <c:valAx>
        <c:axId val="221672512"/>
        <c:scaling>
          <c:orientation val="minMax"/>
        </c:scaling>
        <c:delete val="0"/>
        <c:axPos val="l"/>
        <c:majorGridlines/>
        <c:numFmt formatCode="#,##0.00\ &quot;€&quot;;[Red]\-#,##0.00\ &quot;€&quot;" sourceLinked="1"/>
        <c:majorTickMark val="out"/>
        <c:minorTickMark val="none"/>
        <c:tickLblPos val="nextTo"/>
        <c:crossAx val="210331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4</xdr:row>
      <xdr:rowOff>177800</xdr:rowOff>
    </xdr:from>
    <xdr:to>
      <xdr:col>18</xdr:col>
      <xdr:colOff>533400</xdr:colOff>
      <xdr:row>33</xdr:row>
      <xdr:rowOff>139700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FF17126-C7F2-C641-93A5-B89646995C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603250</xdr:colOff>
      <xdr:row>6</xdr:row>
      <xdr:rowOff>171450</xdr:rowOff>
    </xdr:from>
    <xdr:to>
      <xdr:col>7</xdr:col>
      <xdr:colOff>298450</xdr:colOff>
      <xdr:row>20</xdr:row>
      <xdr:rowOff>69850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1CFE750-2983-2642-8358-8FD5FAEC3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3556000</xdr:colOff>
      <xdr:row>7</xdr:row>
      <xdr:rowOff>114300</xdr:rowOff>
    </xdr:from>
    <xdr:to>
      <xdr:col>13</xdr:col>
      <xdr:colOff>546100</xdr:colOff>
      <xdr:row>31</xdr:row>
      <xdr:rowOff>114300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878F0BD-A1A3-B944-B382-7B3B905B3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1564106</xdr:colOff>
      <xdr:row>5</xdr:row>
      <xdr:rowOff>-1</xdr:rowOff>
    </xdr:from>
    <xdr:to>
      <xdr:col>17</xdr:col>
      <xdr:colOff>20052</xdr:colOff>
      <xdr:row>30</xdr:row>
      <xdr:rowOff>60159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2536656</xdr:colOff>
      <xdr:row>7</xdr:row>
      <xdr:rowOff>8689</xdr:rowOff>
    </xdr:from>
    <xdr:to>
      <xdr:col>14</xdr:col>
      <xdr:colOff>655052</xdr:colOff>
      <xdr:row>33</xdr:row>
      <xdr:rowOff>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2650289</xdr:colOff>
      <xdr:row>10</xdr:row>
      <xdr:rowOff>82215</xdr:rowOff>
    </xdr:from>
    <xdr:to>
      <xdr:col>14</xdr:col>
      <xdr:colOff>594894</xdr:colOff>
      <xdr:row>31</xdr:row>
      <xdr:rowOff>173789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2322094</xdr:colOff>
      <xdr:row>11</xdr:row>
      <xdr:rowOff>133350</xdr:rowOff>
    </xdr:from>
    <xdr:to>
      <xdr:col>12</xdr:col>
      <xdr:colOff>533400</xdr:colOff>
      <xdr:row>31</xdr:row>
      <xdr:rowOff>159084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meamercati.it/flex/cm/pages/ServeBLOB.php/L/IT/IDPagina/817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workbookViewId="0">
      <selection activeCell="E25" sqref="E25"/>
    </sheetView>
  </sheetViews>
  <sheetFormatPr defaultColWidth="10.625" defaultRowHeight="15.75" x14ac:dyDescent="0.25"/>
  <cols>
    <col min="1" max="1" width="39.625" customWidth="1"/>
    <col min="2" max="10" width="10.875" style="1"/>
    <col min="11" max="11" width="13" style="1" bestFit="1" customWidth="1"/>
    <col min="12" max="12" width="10.875" style="1"/>
    <col min="13" max="13" width="13.375" style="1" customWidth="1"/>
    <col min="14" max="14" width="10.875" style="1"/>
    <col min="15" max="15" width="13" style="1" bestFit="1" customWidth="1"/>
    <col min="16" max="16" width="10.875" style="1"/>
    <col min="17" max="17" width="13" style="1" bestFit="1" customWidth="1"/>
    <col min="18" max="18" width="10.875" style="1"/>
    <col min="19" max="19" width="13" style="1" bestFit="1" customWidth="1"/>
    <col min="20" max="20" width="10.875" style="1"/>
  </cols>
  <sheetData>
    <row r="1" spans="1:21" x14ac:dyDescent="0.25">
      <c r="B1" s="1">
        <v>2010</v>
      </c>
      <c r="C1" s="1">
        <v>2010</v>
      </c>
      <c r="D1" s="1">
        <v>2011</v>
      </c>
      <c r="E1" s="1">
        <v>2011</v>
      </c>
      <c r="F1" s="1">
        <v>2012</v>
      </c>
      <c r="G1" s="1">
        <v>2012</v>
      </c>
      <c r="H1" s="1">
        <v>2013</v>
      </c>
      <c r="I1" s="1">
        <v>2013</v>
      </c>
      <c r="J1" s="1">
        <v>2014</v>
      </c>
      <c r="K1" s="1">
        <v>2014</v>
      </c>
      <c r="L1" s="1">
        <v>2015</v>
      </c>
      <c r="M1" s="1">
        <v>2015</v>
      </c>
      <c r="N1" s="1">
        <v>2016</v>
      </c>
      <c r="O1" s="1">
        <v>2016</v>
      </c>
      <c r="P1" s="1">
        <v>2017</v>
      </c>
      <c r="Q1" s="1">
        <v>2017</v>
      </c>
      <c r="R1" s="1">
        <v>2018</v>
      </c>
      <c r="S1" s="1">
        <v>2018</v>
      </c>
    </row>
    <row r="2" spans="1:21" x14ac:dyDescent="0.25"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1" t="s">
        <v>2</v>
      </c>
      <c r="S2" s="1" t="s">
        <v>3</v>
      </c>
    </row>
    <row r="3" spans="1:21" x14ac:dyDescent="0.25">
      <c r="A3" t="s">
        <v>33</v>
      </c>
      <c r="B3" s="1">
        <v>62</v>
      </c>
      <c r="C3" s="1">
        <v>65</v>
      </c>
      <c r="D3" s="1">
        <v>60</v>
      </c>
      <c r="E3" s="1">
        <v>65</v>
      </c>
      <c r="F3" s="1">
        <v>70</v>
      </c>
      <c r="G3" s="1">
        <v>120</v>
      </c>
      <c r="H3" s="1">
        <v>90</v>
      </c>
      <c r="I3" s="1">
        <v>121</v>
      </c>
      <c r="J3" s="1">
        <v>85</v>
      </c>
      <c r="K3" s="1">
        <v>141</v>
      </c>
      <c r="L3" s="1">
        <v>50</v>
      </c>
      <c r="M3" s="1">
        <v>60</v>
      </c>
      <c r="N3" s="1">
        <v>50</v>
      </c>
      <c r="O3" s="1">
        <v>85</v>
      </c>
      <c r="P3" s="1">
        <v>60</v>
      </c>
      <c r="Q3" s="1">
        <v>75</v>
      </c>
      <c r="R3" s="1">
        <v>65</v>
      </c>
      <c r="S3" s="1">
        <v>85</v>
      </c>
    </row>
    <row r="4" spans="1:21" x14ac:dyDescent="0.25">
      <c r="A4" t="s">
        <v>0</v>
      </c>
      <c r="B4" s="1">
        <v>27476</v>
      </c>
      <c r="C4" s="1">
        <v>27476</v>
      </c>
      <c r="D4" s="1">
        <v>25335</v>
      </c>
      <c r="E4" s="1">
        <v>25335</v>
      </c>
      <c r="F4" s="1">
        <v>25452</v>
      </c>
      <c r="G4" s="1">
        <v>25452</v>
      </c>
      <c r="H4" s="1">
        <v>24778</v>
      </c>
      <c r="I4" s="1">
        <v>24778</v>
      </c>
      <c r="J4" s="1">
        <v>24116</v>
      </c>
      <c r="K4" s="1">
        <v>24116</v>
      </c>
      <c r="L4" s="1">
        <v>22000</v>
      </c>
      <c r="M4" s="1">
        <v>22000</v>
      </c>
      <c r="N4" s="1">
        <v>35631</v>
      </c>
      <c r="O4" s="1">
        <v>35631</v>
      </c>
      <c r="P4" s="1">
        <v>27855</v>
      </c>
      <c r="Q4" s="1">
        <v>27855</v>
      </c>
      <c r="R4" s="1">
        <v>34064</v>
      </c>
      <c r="S4" s="1">
        <v>34064</v>
      </c>
    </row>
    <row r="5" spans="1:21" x14ac:dyDescent="0.25">
      <c r="A5" t="s">
        <v>22</v>
      </c>
      <c r="B5" s="1">
        <v>12908</v>
      </c>
      <c r="C5" s="1">
        <v>12908</v>
      </c>
      <c r="D5" s="1">
        <v>12946</v>
      </c>
      <c r="E5" s="1">
        <v>12946</v>
      </c>
      <c r="F5" s="1">
        <v>13994</v>
      </c>
      <c r="G5" s="1">
        <v>13994</v>
      </c>
      <c r="H5" s="1">
        <v>12857</v>
      </c>
      <c r="I5" s="1">
        <v>12857</v>
      </c>
      <c r="J5" s="1">
        <v>11775</v>
      </c>
      <c r="K5" s="1">
        <v>11775</v>
      </c>
      <c r="L5" s="1">
        <v>9432</v>
      </c>
      <c r="M5" s="1">
        <v>9432</v>
      </c>
      <c r="N5" s="1">
        <f>(J5/100*26)+J5</f>
        <v>14836.5</v>
      </c>
      <c r="O5" s="1">
        <f>(K5/100*26)+K5</f>
        <v>14836.5</v>
      </c>
      <c r="P5" s="1">
        <v>15400</v>
      </c>
      <c r="Q5" s="1">
        <v>15400</v>
      </c>
      <c r="R5" s="1">
        <v>9500</v>
      </c>
      <c r="S5" s="1">
        <v>9500</v>
      </c>
    </row>
    <row r="6" spans="1:21" x14ac:dyDescent="0.25">
      <c r="A6" t="s">
        <v>23</v>
      </c>
      <c r="B6" s="2">
        <f t="shared" ref="B6:S6" si="0">B5/(B4-(B4/100*9))</f>
        <v>0.51625474540018146</v>
      </c>
      <c r="C6" s="2">
        <f t="shared" si="0"/>
        <v>0.51625474540018146</v>
      </c>
      <c r="D6" s="2">
        <f t="shared" si="0"/>
        <v>0.56153043719651186</v>
      </c>
      <c r="E6" s="2">
        <f t="shared" si="0"/>
        <v>0.56153043719651186</v>
      </c>
      <c r="F6" s="2">
        <f t="shared" si="0"/>
        <v>0.60419699740774702</v>
      </c>
      <c r="G6" s="2">
        <f t="shared" si="0"/>
        <v>0.60419699740774702</v>
      </c>
      <c r="H6" s="2">
        <f t="shared" si="0"/>
        <v>0.57020628898908021</v>
      </c>
      <c r="I6" s="2">
        <f t="shared" si="0"/>
        <v>0.57020628898908021</v>
      </c>
      <c r="J6" s="2">
        <f t="shared" si="0"/>
        <v>0.53655500246974785</v>
      </c>
      <c r="K6" s="2">
        <f t="shared" si="0"/>
        <v>0.53655500246974785</v>
      </c>
      <c r="L6" s="2">
        <f t="shared" si="0"/>
        <v>0.47112887112887114</v>
      </c>
      <c r="M6" s="2">
        <f t="shared" si="0"/>
        <v>0.47112887112887114</v>
      </c>
      <c r="N6" s="2">
        <f t="shared" si="0"/>
        <v>0.45757475664017722</v>
      </c>
      <c r="O6" s="2">
        <f t="shared" si="0"/>
        <v>0.45757475664017722</v>
      </c>
      <c r="P6" s="2">
        <f t="shared" si="0"/>
        <v>0.60754180301837812</v>
      </c>
      <c r="Q6" s="2">
        <f t="shared" si="0"/>
        <v>0.60754180301837812</v>
      </c>
      <c r="R6" s="2">
        <f t="shared" si="0"/>
        <v>0.30646901243425434</v>
      </c>
      <c r="S6" s="2">
        <f t="shared" si="0"/>
        <v>0.30646901243425434</v>
      </c>
    </row>
    <row r="7" spans="1:21" x14ac:dyDescent="0.25">
      <c r="A7" t="s">
        <v>1</v>
      </c>
      <c r="B7" s="3">
        <v>4.8600000000000003</v>
      </c>
      <c r="C7" s="3">
        <v>5.13</v>
      </c>
      <c r="D7" s="3">
        <v>4.8499999999999996</v>
      </c>
      <c r="E7" s="3">
        <v>5</v>
      </c>
      <c r="F7" s="3">
        <v>5</v>
      </c>
      <c r="G7" s="3">
        <v>5.18</v>
      </c>
      <c r="H7" s="3">
        <v>5</v>
      </c>
      <c r="I7" s="3">
        <v>6.4</v>
      </c>
      <c r="J7" s="3">
        <v>7.34</v>
      </c>
      <c r="K7" s="3">
        <v>7.85</v>
      </c>
      <c r="L7" s="3">
        <v>8.61</v>
      </c>
      <c r="M7" s="3">
        <v>9.14</v>
      </c>
      <c r="N7" s="1">
        <v>5.25</v>
      </c>
      <c r="O7" s="1">
        <v>7.04</v>
      </c>
      <c r="P7" s="1">
        <v>5.15</v>
      </c>
      <c r="Q7" s="1">
        <v>7.35</v>
      </c>
      <c r="R7" s="1">
        <v>7.4</v>
      </c>
      <c r="S7" s="3">
        <v>8.5</v>
      </c>
    </row>
    <row r="8" spans="1:21" x14ac:dyDescent="0.25">
      <c r="A8" t="s">
        <v>34</v>
      </c>
      <c r="B8" s="3">
        <v>5.7</v>
      </c>
      <c r="C8" s="3">
        <v>5.7</v>
      </c>
      <c r="D8" s="3">
        <v>5.2</v>
      </c>
      <c r="E8" s="3">
        <v>5.2</v>
      </c>
      <c r="F8" s="3">
        <v>5.9</v>
      </c>
      <c r="G8" s="3">
        <v>5.9</v>
      </c>
      <c r="H8" s="3">
        <v>6.71</v>
      </c>
      <c r="I8" s="3">
        <v>6.71</v>
      </c>
      <c r="J8" s="3">
        <v>8.14</v>
      </c>
      <c r="K8" s="3">
        <v>8.14</v>
      </c>
      <c r="L8" s="3">
        <v>9.33</v>
      </c>
      <c r="M8" s="3">
        <v>9.33</v>
      </c>
      <c r="N8" s="1">
        <v>7.61</v>
      </c>
      <c r="O8" s="1">
        <v>7.61</v>
      </c>
      <c r="P8" s="1">
        <v>6.06</v>
      </c>
      <c r="Q8" s="1">
        <v>6.06</v>
      </c>
      <c r="R8" s="3">
        <v>7.56</v>
      </c>
      <c r="S8" s="3">
        <v>7.56</v>
      </c>
    </row>
    <row r="9" spans="1:21" x14ac:dyDescent="0.25">
      <c r="A9" t="s">
        <v>26</v>
      </c>
      <c r="B9" s="3"/>
      <c r="C9" s="1">
        <v>7.98</v>
      </c>
      <c r="D9" s="1">
        <v>7.84</v>
      </c>
      <c r="E9" s="1">
        <v>7.84</v>
      </c>
      <c r="F9" s="1">
        <v>7.87</v>
      </c>
      <c r="G9" s="1">
        <v>7.87</v>
      </c>
      <c r="H9" s="1">
        <v>8.1199999999999992</v>
      </c>
      <c r="I9" s="1">
        <v>8.1199999999999992</v>
      </c>
      <c r="J9" s="1">
        <v>8.76</v>
      </c>
      <c r="K9" s="1">
        <v>8.76</v>
      </c>
      <c r="L9" s="1">
        <v>9.7200000000000006</v>
      </c>
      <c r="M9" s="1">
        <v>9.7200000000000006</v>
      </c>
      <c r="N9" s="1">
        <v>9.82</v>
      </c>
      <c r="O9" s="1">
        <v>9.82</v>
      </c>
      <c r="P9" s="1">
        <v>8.67</v>
      </c>
      <c r="Q9" s="1">
        <v>8.67</v>
      </c>
      <c r="R9" s="1">
        <v>9.11</v>
      </c>
      <c r="S9" s="1">
        <v>9.11</v>
      </c>
      <c r="U9" s="1"/>
    </row>
    <row r="10" spans="1:21" x14ac:dyDescent="0.25">
      <c r="A10" t="s">
        <v>29</v>
      </c>
      <c r="B10" s="3"/>
      <c r="C10" s="1">
        <v>1.3</v>
      </c>
      <c r="D10" s="3"/>
      <c r="E10" s="1">
        <v>1.44</v>
      </c>
      <c r="G10" s="1">
        <v>1.29</v>
      </c>
      <c r="I10" s="1">
        <v>1.33</v>
      </c>
      <c r="K10" s="1">
        <v>1.33</v>
      </c>
      <c r="M10" s="1">
        <v>1.1100000000000001</v>
      </c>
      <c r="O10" s="1">
        <v>1.1100000000000001</v>
      </c>
      <c r="Q10" s="1">
        <v>1.17</v>
      </c>
      <c r="S10" s="1">
        <v>1.1599999999999999</v>
      </c>
      <c r="U10" s="1"/>
    </row>
    <row r="11" spans="1:21" s="4" customFormat="1" ht="16.5" x14ac:dyDescent="0.25">
      <c r="A11" s="4" t="s">
        <v>5</v>
      </c>
      <c r="B11" s="5"/>
      <c r="C11" s="5"/>
      <c r="D11" s="5"/>
      <c r="E11" s="5"/>
      <c r="F11" s="5"/>
      <c r="G11" s="5"/>
      <c r="H11" s="5"/>
      <c r="I11" s="6"/>
      <c r="K11" s="6">
        <v>2639450</v>
      </c>
      <c r="L11" s="5"/>
      <c r="M11" s="6">
        <v>2400000</v>
      </c>
      <c r="N11" s="5"/>
      <c r="O11" s="6">
        <v>3880000</v>
      </c>
      <c r="P11" s="5"/>
      <c r="Q11" s="6">
        <v>3033620</v>
      </c>
      <c r="R11" s="5"/>
      <c r="S11" s="6">
        <v>1981168</v>
      </c>
      <c r="T11" s="5"/>
    </row>
    <row r="12" spans="1:21" x14ac:dyDescent="0.25">
      <c r="U12" s="1"/>
    </row>
    <row r="13" spans="1:21" x14ac:dyDescent="0.25">
      <c r="A13" t="s">
        <v>13</v>
      </c>
    </row>
    <row r="14" spans="1:21" x14ac:dyDescent="0.25">
      <c r="A14" s="7" t="s">
        <v>4</v>
      </c>
      <c r="S14" s="1" t="s">
        <v>31</v>
      </c>
    </row>
    <row r="15" spans="1:21" x14ac:dyDescent="0.25">
      <c r="A15" t="s">
        <v>6</v>
      </c>
      <c r="M15" s="9" t="s">
        <v>19</v>
      </c>
    </row>
    <row r="16" spans="1:21" x14ac:dyDescent="0.25">
      <c r="A16" t="s">
        <v>7</v>
      </c>
      <c r="I16" s="1" t="s">
        <v>14</v>
      </c>
      <c r="M16" s="8" t="s">
        <v>8</v>
      </c>
    </row>
    <row r="17" spans="1:12" x14ac:dyDescent="0.25">
      <c r="A17" t="s">
        <v>9</v>
      </c>
      <c r="I17" s="9" t="s">
        <v>15</v>
      </c>
    </row>
    <row r="18" spans="1:12" x14ac:dyDescent="0.25">
      <c r="A18" t="s">
        <v>10</v>
      </c>
      <c r="I18" s="1" t="s">
        <v>16</v>
      </c>
    </row>
    <row r="19" spans="1:12" x14ac:dyDescent="0.25">
      <c r="A19" t="s">
        <v>18</v>
      </c>
    </row>
    <row r="20" spans="1:12" x14ac:dyDescent="0.25">
      <c r="A20" t="s">
        <v>17</v>
      </c>
    </row>
    <row r="21" spans="1:12" x14ac:dyDescent="0.25">
      <c r="A21" t="s">
        <v>20</v>
      </c>
      <c r="L21" s="1" t="s">
        <v>30</v>
      </c>
    </row>
    <row r="22" spans="1:12" x14ac:dyDescent="0.25">
      <c r="A22" t="s">
        <v>24</v>
      </c>
    </row>
    <row r="23" spans="1:12" x14ac:dyDescent="0.25">
      <c r="A23" t="s">
        <v>25</v>
      </c>
    </row>
    <row r="24" spans="1:12" x14ac:dyDescent="0.25">
      <c r="A24" t="s">
        <v>27</v>
      </c>
    </row>
    <row r="25" spans="1:12" x14ac:dyDescent="0.25">
      <c r="A25" t="s">
        <v>28</v>
      </c>
    </row>
    <row r="26" spans="1:12" x14ac:dyDescent="0.25">
      <c r="A26" s="1" t="s">
        <v>12</v>
      </c>
    </row>
    <row r="27" spans="1:12" x14ac:dyDescent="0.25">
      <c r="A27" t="s">
        <v>11</v>
      </c>
    </row>
    <row r="28" spans="1:12" ht="18.75" x14ac:dyDescent="0.25">
      <c r="A28" s="10" t="s">
        <v>21</v>
      </c>
    </row>
  </sheetData>
  <hyperlinks>
    <hyperlink ref="A14" r:id="rId1" location="MenuV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>
      <selection activeCell="A3" sqref="A3"/>
    </sheetView>
  </sheetViews>
  <sheetFormatPr defaultColWidth="10.625" defaultRowHeight="15.75" x14ac:dyDescent="0.25"/>
  <cols>
    <col min="1" max="1" width="44" bestFit="1" customWidth="1"/>
  </cols>
  <sheetData>
    <row r="1" spans="1:20" ht="15" customHeight="1" x14ac:dyDescent="0.25">
      <c r="B1" s="1">
        <v>2010</v>
      </c>
      <c r="C1" s="1">
        <v>2010</v>
      </c>
      <c r="D1" s="1">
        <v>2011</v>
      </c>
      <c r="E1" s="1">
        <v>2011</v>
      </c>
      <c r="F1" s="1">
        <v>2012</v>
      </c>
      <c r="G1" s="1">
        <v>2012</v>
      </c>
      <c r="H1" s="1">
        <v>2013</v>
      </c>
      <c r="I1" s="1">
        <v>2013</v>
      </c>
      <c r="J1" s="1">
        <v>2014</v>
      </c>
      <c r="K1" s="1">
        <v>2014</v>
      </c>
      <c r="L1" s="1">
        <v>2015</v>
      </c>
      <c r="M1" s="1">
        <v>2015</v>
      </c>
      <c r="N1" s="1">
        <v>2016</v>
      </c>
      <c r="O1" s="1">
        <v>2016</v>
      </c>
      <c r="P1" s="1">
        <v>2017</v>
      </c>
      <c r="Q1" s="1">
        <v>2017</v>
      </c>
      <c r="R1" s="1">
        <v>2018</v>
      </c>
      <c r="S1" s="1">
        <v>2018</v>
      </c>
      <c r="T1" s="1"/>
    </row>
    <row r="2" spans="1:20" x14ac:dyDescent="0.25"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1" t="s">
        <v>2</v>
      </c>
      <c r="S2" s="1" t="s">
        <v>3</v>
      </c>
      <c r="T2" s="1"/>
    </row>
    <row r="3" spans="1:20" x14ac:dyDescent="0.25">
      <c r="A3" t="s">
        <v>33</v>
      </c>
      <c r="B3" s="1">
        <v>62</v>
      </c>
      <c r="C3" s="1">
        <v>65</v>
      </c>
      <c r="D3" s="1">
        <v>60</v>
      </c>
      <c r="E3" s="1">
        <v>65</v>
      </c>
      <c r="F3" s="1">
        <v>70</v>
      </c>
      <c r="G3" s="1">
        <v>120</v>
      </c>
      <c r="H3" s="1">
        <v>90</v>
      </c>
      <c r="I3" s="1">
        <v>121</v>
      </c>
      <c r="J3" s="1">
        <v>85</v>
      </c>
      <c r="K3" s="1">
        <v>141</v>
      </c>
      <c r="L3" s="1">
        <v>50</v>
      </c>
      <c r="M3" s="1">
        <v>60</v>
      </c>
      <c r="N3" s="1">
        <v>50</v>
      </c>
      <c r="O3" s="1">
        <v>85</v>
      </c>
      <c r="P3" s="1">
        <v>60</v>
      </c>
      <c r="Q3" s="1">
        <v>75</v>
      </c>
      <c r="R3" s="1">
        <v>65</v>
      </c>
      <c r="S3" s="1">
        <v>85</v>
      </c>
      <c r="T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workbookViewId="0">
      <selection activeCell="J2" sqref="A2:J4"/>
    </sheetView>
  </sheetViews>
  <sheetFormatPr defaultColWidth="10.625" defaultRowHeight="15.75" x14ac:dyDescent="0.25"/>
  <cols>
    <col min="1" max="1" width="44" bestFit="1" customWidth="1"/>
  </cols>
  <sheetData>
    <row r="1" spans="1:12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5">
      <c r="B2" s="12">
        <v>2010</v>
      </c>
      <c r="C2" s="12">
        <v>2011</v>
      </c>
      <c r="D2" s="12">
        <v>2012</v>
      </c>
      <c r="E2" s="12">
        <v>2013</v>
      </c>
      <c r="F2" s="12">
        <v>2014</v>
      </c>
      <c r="G2" s="12">
        <v>2015</v>
      </c>
      <c r="H2" s="12">
        <v>2016</v>
      </c>
      <c r="I2" s="12">
        <v>2017</v>
      </c>
      <c r="J2" s="12">
        <v>2018</v>
      </c>
      <c r="K2" s="1"/>
    </row>
    <row r="3" spans="1:12" x14ac:dyDescent="0.25">
      <c r="A3" t="s">
        <v>0</v>
      </c>
      <c r="B3" s="1">
        <v>27476</v>
      </c>
      <c r="C3" s="1">
        <v>25335</v>
      </c>
      <c r="D3" s="1">
        <v>25452</v>
      </c>
      <c r="E3" s="1">
        <v>24778</v>
      </c>
      <c r="F3" s="1">
        <v>24116</v>
      </c>
      <c r="G3" s="1">
        <v>22000</v>
      </c>
      <c r="H3" s="1">
        <v>35631</v>
      </c>
      <c r="I3" s="1">
        <v>27855</v>
      </c>
      <c r="J3" s="1">
        <v>34064</v>
      </c>
      <c r="K3" s="1"/>
    </row>
    <row r="4" spans="1:12" x14ac:dyDescent="0.25">
      <c r="A4" t="s">
        <v>32</v>
      </c>
      <c r="B4" s="1">
        <v>12908</v>
      </c>
      <c r="C4" s="1">
        <v>12946</v>
      </c>
      <c r="D4" s="1">
        <v>13994</v>
      </c>
      <c r="E4" s="1">
        <v>12857</v>
      </c>
      <c r="F4" s="1">
        <v>11775</v>
      </c>
      <c r="G4" s="1">
        <v>9432</v>
      </c>
      <c r="H4" s="1">
        <f>(F4/100*26)+F4</f>
        <v>14836.5</v>
      </c>
      <c r="I4" s="1">
        <v>15400</v>
      </c>
      <c r="J4" s="1">
        <v>9500</v>
      </c>
      <c r="K4" s="1"/>
    </row>
    <row r="5" spans="1:12" x14ac:dyDescent="0.25">
      <c r="A5" s="11" t="s">
        <v>21</v>
      </c>
      <c r="B5" s="3"/>
      <c r="C5" s="3"/>
      <c r="D5" s="3"/>
      <c r="E5" s="3"/>
      <c r="F5" s="3"/>
      <c r="G5" s="3"/>
      <c r="H5" s="1"/>
      <c r="I5" s="1"/>
      <c r="J5" s="3"/>
      <c r="K5" s="1"/>
    </row>
    <row r="6" spans="1:12" x14ac:dyDescent="0.25">
      <c r="B6" s="3"/>
      <c r="C6" s="3"/>
      <c r="D6" s="3"/>
      <c r="E6" s="3"/>
      <c r="F6" s="3"/>
      <c r="G6" s="3"/>
      <c r="H6" s="1"/>
      <c r="I6" s="1"/>
      <c r="J6" s="3"/>
      <c r="K6" s="1"/>
    </row>
    <row r="7" spans="1:12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"/>
  <sheetViews>
    <sheetView workbookViewId="0">
      <selection activeCell="A4" sqref="A4:XFD4"/>
    </sheetView>
  </sheetViews>
  <sheetFormatPr defaultColWidth="10.625" defaultRowHeight="15.75" x14ac:dyDescent="0.25"/>
  <cols>
    <col min="1" max="1" width="48" bestFit="1" customWidth="1"/>
  </cols>
  <sheetData>
    <row r="1" spans="1:21" ht="15" customHeight="1" x14ac:dyDescent="0.25">
      <c r="B1" s="1">
        <v>2010</v>
      </c>
      <c r="C1" s="1">
        <v>2010</v>
      </c>
      <c r="D1" s="1">
        <v>2011</v>
      </c>
      <c r="E1" s="1">
        <v>2011</v>
      </c>
      <c r="F1" s="1">
        <v>2012</v>
      </c>
      <c r="G1" s="1">
        <v>2012</v>
      </c>
      <c r="H1" s="1">
        <v>2013</v>
      </c>
      <c r="I1" s="1">
        <v>2013</v>
      </c>
      <c r="J1" s="1">
        <v>2014</v>
      </c>
      <c r="K1" s="1">
        <v>2014</v>
      </c>
      <c r="L1" s="1">
        <v>2015</v>
      </c>
      <c r="M1" s="1">
        <v>2015</v>
      </c>
      <c r="N1" s="1">
        <v>2016</v>
      </c>
      <c r="O1" s="1">
        <v>2016</v>
      </c>
      <c r="P1" s="1">
        <v>2017</v>
      </c>
      <c r="Q1" s="1">
        <v>2017</v>
      </c>
      <c r="R1" s="1">
        <v>2018</v>
      </c>
      <c r="S1" s="1">
        <v>2018</v>
      </c>
      <c r="T1" s="1"/>
    </row>
    <row r="2" spans="1:21" x14ac:dyDescent="0.25"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1" t="s">
        <v>2</v>
      </c>
      <c r="S2" s="1" t="s">
        <v>3</v>
      </c>
      <c r="T2" s="1"/>
    </row>
    <row r="3" spans="1:21" x14ac:dyDescent="0.25">
      <c r="A3" t="s">
        <v>1</v>
      </c>
      <c r="B3" s="3">
        <v>4.8600000000000003</v>
      </c>
      <c r="C3" s="3">
        <v>5.13</v>
      </c>
      <c r="D3" s="3">
        <v>4.8499999999999996</v>
      </c>
      <c r="E3" s="3">
        <v>5</v>
      </c>
      <c r="F3" s="3">
        <v>5</v>
      </c>
      <c r="G3" s="3">
        <v>5.18</v>
      </c>
      <c r="H3" s="3">
        <v>5</v>
      </c>
      <c r="I3" s="3">
        <v>6.4</v>
      </c>
      <c r="J3" s="3">
        <v>7.34</v>
      </c>
      <c r="K3" s="3">
        <v>7.85</v>
      </c>
      <c r="L3" s="3">
        <v>8.61</v>
      </c>
      <c r="M3" s="3">
        <v>9.14</v>
      </c>
      <c r="N3" s="1">
        <v>5.25</v>
      </c>
      <c r="O3" s="1">
        <v>7.04</v>
      </c>
      <c r="P3" s="1">
        <v>5.15</v>
      </c>
      <c r="Q3" s="1">
        <v>7.35</v>
      </c>
      <c r="R3" s="1">
        <v>7.4</v>
      </c>
      <c r="S3" s="3">
        <v>8.5</v>
      </c>
      <c r="T3" s="1"/>
    </row>
    <row r="4" spans="1:21" x14ac:dyDescent="0.25">
      <c r="A4" t="s">
        <v>34</v>
      </c>
      <c r="B4" s="3">
        <v>5.7</v>
      </c>
      <c r="C4" s="3">
        <v>5.7</v>
      </c>
      <c r="D4" s="3">
        <v>5.2</v>
      </c>
      <c r="E4" s="3">
        <v>5.2</v>
      </c>
      <c r="F4" s="3">
        <v>5.9</v>
      </c>
      <c r="G4" s="3">
        <v>5.9</v>
      </c>
      <c r="H4" s="3">
        <v>6.71</v>
      </c>
      <c r="I4" s="3">
        <v>6.71</v>
      </c>
      <c r="J4" s="3">
        <v>8.14</v>
      </c>
      <c r="K4" s="3">
        <v>8.14</v>
      </c>
      <c r="L4" s="3">
        <v>9.33</v>
      </c>
      <c r="M4" s="3">
        <v>9.33</v>
      </c>
      <c r="N4" s="1">
        <v>7.61</v>
      </c>
      <c r="O4" s="1">
        <v>7.61</v>
      </c>
      <c r="P4" s="1">
        <v>6.06</v>
      </c>
      <c r="Q4" s="1">
        <v>6.06</v>
      </c>
      <c r="R4" s="3">
        <v>7.56</v>
      </c>
      <c r="S4" s="3">
        <v>7.56</v>
      </c>
      <c r="T4" s="1"/>
    </row>
    <row r="5" spans="1:21" x14ac:dyDescent="0.25">
      <c r="A5" t="s">
        <v>26</v>
      </c>
      <c r="B5" s="1">
        <v>7.98</v>
      </c>
      <c r="C5" s="1">
        <v>7.98</v>
      </c>
      <c r="D5" s="1">
        <v>7.84</v>
      </c>
      <c r="E5" s="1">
        <v>7.84</v>
      </c>
      <c r="F5" s="1">
        <v>7.87</v>
      </c>
      <c r="G5" s="1">
        <v>7.87</v>
      </c>
      <c r="H5" s="1">
        <v>8.1199999999999992</v>
      </c>
      <c r="I5" s="1">
        <v>8.1199999999999992</v>
      </c>
      <c r="J5" s="1">
        <v>8.76</v>
      </c>
      <c r="K5" s="1">
        <v>8.76</v>
      </c>
      <c r="L5" s="1">
        <v>9.7200000000000006</v>
      </c>
      <c r="M5" s="1">
        <v>9.7200000000000006</v>
      </c>
      <c r="N5" s="1">
        <v>9.82</v>
      </c>
      <c r="O5" s="1">
        <v>9.82</v>
      </c>
      <c r="P5" s="1">
        <v>8.67</v>
      </c>
      <c r="Q5" s="1">
        <v>8.67</v>
      </c>
      <c r="R5" s="1">
        <v>9.11</v>
      </c>
      <c r="S5" s="1">
        <v>9.11</v>
      </c>
      <c r="T5" s="1"/>
      <c r="U5" s="1"/>
    </row>
    <row r="6" spans="1:21" x14ac:dyDescent="0.25">
      <c r="A6" t="s">
        <v>33</v>
      </c>
      <c r="B6" s="1">
        <v>62</v>
      </c>
      <c r="C6" s="1">
        <v>65</v>
      </c>
      <c r="D6" s="1">
        <v>60</v>
      </c>
      <c r="E6" s="1">
        <v>65</v>
      </c>
      <c r="F6" s="1">
        <v>70</v>
      </c>
      <c r="G6" s="1">
        <v>120</v>
      </c>
      <c r="H6" s="1">
        <v>90</v>
      </c>
      <c r="I6" s="1">
        <v>121</v>
      </c>
      <c r="J6" s="1">
        <v>85</v>
      </c>
      <c r="K6" s="1">
        <v>141</v>
      </c>
      <c r="L6" s="1">
        <v>50</v>
      </c>
      <c r="M6" s="1">
        <v>60</v>
      </c>
      <c r="N6" s="1">
        <v>50</v>
      </c>
      <c r="O6" s="1">
        <v>85</v>
      </c>
      <c r="P6" s="1">
        <v>60</v>
      </c>
      <c r="Q6" s="1">
        <v>75</v>
      </c>
      <c r="R6" s="1">
        <v>65</v>
      </c>
      <c r="S6" s="1">
        <v>85</v>
      </c>
      <c r="T6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"/>
  <sheetViews>
    <sheetView zoomScale="95" zoomScaleNormal="95" workbookViewId="0">
      <selection activeCell="S20" sqref="S20"/>
    </sheetView>
  </sheetViews>
  <sheetFormatPr defaultColWidth="8.875" defaultRowHeight="15.75" x14ac:dyDescent="0.25"/>
  <cols>
    <col min="1" max="1" width="37.5" bestFit="1" customWidth="1"/>
  </cols>
  <sheetData>
    <row r="1" spans="1:20" x14ac:dyDescent="0.25">
      <c r="B1" s="1">
        <v>2010</v>
      </c>
      <c r="C1" s="1">
        <v>2010</v>
      </c>
      <c r="D1" s="1">
        <v>2011</v>
      </c>
      <c r="E1" s="1">
        <v>2011</v>
      </c>
      <c r="F1" s="1">
        <v>2012</v>
      </c>
      <c r="G1" s="1">
        <v>2012</v>
      </c>
      <c r="H1" s="1">
        <v>2013</v>
      </c>
      <c r="I1" s="1">
        <v>2013</v>
      </c>
      <c r="J1" s="1">
        <v>2014</v>
      </c>
      <c r="K1" s="1">
        <v>2014</v>
      </c>
      <c r="L1" s="1">
        <v>2015</v>
      </c>
      <c r="M1" s="1">
        <v>2015</v>
      </c>
      <c r="N1" s="1">
        <v>2016</v>
      </c>
      <c r="O1" s="1">
        <v>2016</v>
      </c>
      <c r="P1" s="1">
        <v>2017</v>
      </c>
      <c r="Q1" s="1">
        <v>2017</v>
      </c>
      <c r="R1" s="1">
        <v>2018</v>
      </c>
      <c r="S1" s="1">
        <v>2018</v>
      </c>
      <c r="T1" s="1"/>
    </row>
    <row r="2" spans="1:20" x14ac:dyDescent="0.25"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1" t="s">
        <v>2</v>
      </c>
      <c r="S2" s="1" t="s">
        <v>3</v>
      </c>
      <c r="T2" s="1"/>
    </row>
    <row r="3" spans="1:20" x14ac:dyDescent="0.25">
      <c r="A3" t="s">
        <v>33</v>
      </c>
      <c r="B3" s="1">
        <v>0.62</v>
      </c>
      <c r="C3" s="1">
        <v>0.65</v>
      </c>
      <c r="D3" s="1">
        <v>0.6</v>
      </c>
      <c r="E3" s="1">
        <v>0.65</v>
      </c>
      <c r="F3" s="1">
        <v>0.7</v>
      </c>
      <c r="G3" s="1">
        <v>1.2</v>
      </c>
      <c r="H3" s="1">
        <v>0.9</v>
      </c>
      <c r="I3" s="1">
        <v>1.21</v>
      </c>
      <c r="J3" s="1">
        <v>0.85</v>
      </c>
      <c r="K3" s="1">
        <v>1.41</v>
      </c>
      <c r="L3" s="1">
        <v>0.5</v>
      </c>
      <c r="M3" s="1">
        <v>0.6</v>
      </c>
      <c r="N3" s="1">
        <v>0.5</v>
      </c>
      <c r="O3" s="1">
        <v>0.85</v>
      </c>
      <c r="P3" s="1">
        <v>0.6</v>
      </c>
      <c r="Q3" s="1">
        <v>0.75</v>
      </c>
      <c r="R3" s="1">
        <v>0.65</v>
      </c>
      <c r="S3" s="1">
        <v>0.85</v>
      </c>
      <c r="T3" s="1"/>
    </row>
    <row r="4" spans="1:20" x14ac:dyDescent="0.25">
      <c r="A4" t="s">
        <v>1</v>
      </c>
      <c r="B4" s="3">
        <v>4.8600000000000003</v>
      </c>
      <c r="C4" s="3">
        <v>5.13</v>
      </c>
      <c r="D4" s="3">
        <v>4.8499999999999996</v>
      </c>
      <c r="E4" s="3">
        <v>5</v>
      </c>
      <c r="F4" s="3">
        <v>5</v>
      </c>
      <c r="G4" s="3">
        <v>5.18</v>
      </c>
      <c r="H4" s="3">
        <v>5</v>
      </c>
      <c r="I4" s="3">
        <v>6.4</v>
      </c>
      <c r="J4" s="3">
        <v>7.34</v>
      </c>
      <c r="K4" s="3">
        <v>7.85</v>
      </c>
      <c r="L4" s="3">
        <v>8.61</v>
      </c>
      <c r="M4" s="3">
        <v>9.14</v>
      </c>
      <c r="N4" s="1">
        <v>5.25</v>
      </c>
      <c r="O4" s="1">
        <v>7.04</v>
      </c>
      <c r="P4" s="1">
        <v>5.15</v>
      </c>
      <c r="Q4" s="1">
        <v>7.35</v>
      </c>
      <c r="R4" s="1">
        <v>7.4</v>
      </c>
      <c r="S4" s="3">
        <v>8.5</v>
      </c>
      <c r="T4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"/>
  <sheetViews>
    <sheetView tabSelected="1" zoomScale="95" zoomScaleNormal="95" workbookViewId="0">
      <selection activeCell="A6" sqref="A6"/>
    </sheetView>
  </sheetViews>
  <sheetFormatPr defaultColWidth="8.875" defaultRowHeight="15.75" x14ac:dyDescent="0.25"/>
  <cols>
    <col min="1" max="1" width="46.625" customWidth="1"/>
  </cols>
  <sheetData>
    <row r="1" spans="1:21" x14ac:dyDescent="0.25">
      <c r="B1" s="1">
        <v>2010</v>
      </c>
      <c r="C1" s="1">
        <v>2010</v>
      </c>
      <c r="D1" s="1">
        <v>2011</v>
      </c>
      <c r="E1" s="1">
        <v>2011</v>
      </c>
      <c r="F1" s="1">
        <v>2012</v>
      </c>
      <c r="G1" s="1">
        <v>2012</v>
      </c>
      <c r="H1" s="1">
        <v>2013</v>
      </c>
      <c r="I1" s="1">
        <v>2013</v>
      </c>
      <c r="J1" s="1">
        <v>2014</v>
      </c>
      <c r="K1" s="1">
        <v>2014</v>
      </c>
      <c r="L1" s="1">
        <v>2015</v>
      </c>
      <c r="M1" s="1">
        <v>2015</v>
      </c>
      <c r="N1" s="1">
        <v>2016</v>
      </c>
      <c r="O1" s="1">
        <v>2016</v>
      </c>
      <c r="P1" s="1">
        <v>2017</v>
      </c>
      <c r="Q1" s="1">
        <v>2017</v>
      </c>
      <c r="R1" s="1">
        <v>2018</v>
      </c>
      <c r="S1" s="1">
        <v>2018</v>
      </c>
      <c r="T1" s="1"/>
    </row>
    <row r="2" spans="1:21" x14ac:dyDescent="0.25"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1" t="s">
        <v>2</v>
      </c>
      <c r="S2" s="1" t="s">
        <v>3</v>
      </c>
      <c r="T2" s="1"/>
    </row>
    <row r="3" spans="1:21" x14ac:dyDescent="0.25">
      <c r="A3" t="s">
        <v>33</v>
      </c>
      <c r="B3" s="1">
        <v>0.62</v>
      </c>
      <c r="C3" s="1">
        <v>0.65</v>
      </c>
      <c r="D3" s="1">
        <v>0.6</v>
      </c>
      <c r="E3" s="1">
        <v>0.65</v>
      </c>
      <c r="F3" s="1">
        <v>0.7</v>
      </c>
      <c r="G3" s="1">
        <v>1.2</v>
      </c>
      <c r="H3" s="1">
        <v>0.9</v>
      </c>
      <c r="I3" s="1">
        <v>1.21</v>
      </c>
      <c r="J3" s="1">
        <v>0.85</v>
      </c>
      <c r="K3" s="1">
        <v>1.41</v>
      </c>
      <c r="L3" s="1">
        <v>0.5</v>
      </c>
      <c r="M3" s="1">
        <v>0.6</v>
      </c>
      <c r="N3" s="1">
        <v>0.5</v>
      </c>
      <c r="O3" s="1">
        <v>0.85</v>
      </c>
      <c r="P3" s="1">
        <v>0.6</v>
      </c>
      <c r="Q3" s="1">
        <v>0.75</v>
      </c>
      <c r="R3" s="1">
        <v>0.65</v>
      </c>
      <c r="S3" s="1">
        <v>0.85</v>
      </c>
      <c r="T3" s="1"/>
    </row>
    <row r="4" spans="1:21" x14ac:dyDescent="0.25">
      <c r="A4" t="s">
        <v>1</v>
      </c>
      <c r="B4" s="3">
        <v>4.8600000000000003</v>
      </c>
      <c r="C4" s="3">
        <v>5.13</v>
      </c>
      <c r="D4" s="3">
        <v>4.8499999999999996</v>
      </c>
      <c r="E4" s="3">
        <v>5</v>
      </c>
      <c r="F4" s="3">
        <v>5</v>
      </c>
      <c r="G4" s="3">
        <v>5.18</v>
      </c>
      <c r="H4" s="3">
        <v>5</v>
      </c>
      <c r="I4" s="3">
        <v>6.4</v>
      </c>
      <c r="J4" s="3">
        <v>7.34</v>
      </c>
      <c r="K4" s="3">
        <v>7.85</v>
      </c>
      <c r="L4" s="3">
        <v>8.61</v>
      </c>
      <c r="M4" s="3">
        <v>9.14</v>
      </c>
      <c r="N4" s="1">
        <v>5.25</v>
      </c>
      <c r="O4" s="1">
        <v>7.04</v>
      </c>
      <c r="P4" s="1">
        <v>5.15</v>
      </c>
      <c r="Q4" s="1">
        <v>7.35</v>
      </c>
      <c r="R4" s="1">
        <v>7.4</v>
      </c>
      <c r="S4" s="3">
        <v>8.5</v>
      </c>
      <c r="T4" s="1"/>
    </row>
    <row r="5" spans="1:21" x14ac:dyDescent="0.25">
      <c r="A5" t="s">
        <v>36</v>
      </c>
      <c r="B5" s="3">
        <v>5.7</v>
      </c>
      <c r="C5" s="3">
        <v>5.7</v>
      </c>
      <c r="D5" s="3">
        <v>5.2</v>
      </c>
      <c r="E5" s="3">
        <v>5.2</v>
      </c>
      <c r="F5" s="3">
        <v>5.9</v>
      </c>
      <c r="G5" s="3">
        <v>5.9</v>
      </c>
      <c r="H5" s="3">
        <v>6.71</v>
      </c>
      <c r="I5" s="3">
        <v>6.71</v>
      </c>
      <c r="J5" s="3">
        <v>8.14</v>
      </c>
      <c r="K5" s="3">
        <v>8.14</v>
      </c>
      <c r="L5" s="3">
        <v>9.33</v>
      </c>
      <c r="M5" s="3">
        <v>9.33</v>
      </c>
      <c r="N5" s="1">
        <v>7.61</v>
      </c>
      <c r="O5" s="1">
        <v>7.61</v>
      </c>
      <c r="P5" s="1">
        <v>6.06</v>
      </c>
      <c r="Q5" s="1">
        <v>6.06</v>
      </c>
      <c r="R5" s="3">
        <v>7.56</v>
      </c>
      <c r="S5" s="3">
        <v>7.56</v>
      </c>
      <c r="T5" s="1"/>
    </row>
    <row r="6" spans="1:21" x14ac:dyDescent="0.25">
      <c r="A6" t="s">
        <v>26</v>
      </c>
      <c r="B6" s="1">
        <v>7.98</v>
      </c>
      <c r="C6" s="1">
        <v>7.98</v>
      </c>
      <c r="D6" s="1">
        <v>7.84</v>
      </c>
      <c r="E6" s="1">
        <v>7.84</v>
      </c>
      <c r="F6" s="1">
        <v>7.87</v>
      </c>
      <c r="G6" s="1">
        <v>7.87</v>
      </c>
      <c r="H6" s="1">
        <v>8.1199999999999992</v>
      </c>
      <c r="I6" s="1">
        <v>8.1199999999999992</v>
      </c>
      <c r="J6" s="1">
        <v>8.76</v>
      </c>
      <c r="K6" s="1">
        <v>8.76</v>
      </c>
      <c r="L6" s="1">
        <v>9.7200000000000006</v>
      </c>
      <c r="M6" s="1">
        <v>9.7200000000000006</v>
      </c>
      <c r="N6" s="1">
        <v>9.82</v>
      </c>
      <c r="O6" s="1">
        <v>9.82</v>
      </c>
      <c r="P6" s="1">
        <v>8.67</v>
      </c>
      <c r="Q6" s="1">
        <v>8.67</v>
      </c>
      <c r="R6" s="1">
        <v>9.11</v>
      </c>
      <c r="S6" s="1">
        <v>9.11</v>
      </c>
      <c r="T6" s="1"/>
      <c r="U6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2"/>
  <sheetViews>
    <sheetView zoomScale="95" zoomScaleNormal="95" workbookViewId="0">
      <selection activeCell="N19" sqref="N19"/>
    </sheetView>
  </sheetViews>
  <sheetFormatPr defaultColWidth="8.875" defaultRowHeight="15.75" x14ac:dyDescent="0.25"/>
  <cols>
    <col min="1" max="1" width="37.5" bestFit="1" customWidth="1"/>
  </cols>
  <sheetData>
    <row r="1" spans="1:20" x14ac:dyDescent="0.25">
      <c r="B1" s="1">
        <v>2010</v>
      </c>
      <c r="C1" s="1">
        <v>2010</v>
      </c>
      <c r="D1" s="1">
        <v>2011</v>
      </c>
      <c r="E1" s="1">
        <v>2011</v>
      </c>
      <c r="F1" s="1">
        <v>2012</v>
      </c>
      <c r="G1" s="1">
        <v>2012</v>
      </c>
      <c r="H1" s="1">
        <v>2013</v>
      </c>
      <c r="I1" s="1">
        <v>2013</v>
      </c>
      <c r="J1" s="1">
        <v>2014</v>
      </c>
      <c r="K1" s="1">
        <v>2014</v>
      </c>
      <c r="L1" s="1">
        <v>2015</v>
      </c>
      <c r="M1" s="1">
        <v>2015</v>
      </c>
      <c r="N1" s="1">
        <v>2016</v>
      </c>
      <c r="O1" s="1">
        <v>2016</v>
      </c>
      <c r="P1" s="1">
        <v>2017</v>
      </c>
      <c r="Q1" s="1">
        <v>2017</v>
      </c>
      <c r="R1" s="1">
        <v>2018</v>
      </c>
      <c r="S1" s="1">
        <v>2018</v>
      </c>
      <c r="T1" s="1"/>
    </row>
    <row r="2" spans="1:20" x14ac:dyDescent="0.25"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1" t="s">
        <v>2</v>
      </c>
      <c r="S2" s="1" t="s">
        <v>3</v>
      </c>
      <c r="T2" s="1"/>
    </row>
    <row r="3" spans="1:20" x14ac:dyDescent="0.25">
      <c r="A3" t="s">
        <v>33</v>
      </c>
      <c r="B3" s="3">
        <v>0.62</v>
      </c>
      <c r="C3" s="3">
        <v>0.65</v>
      </c>
      <c r="D3" s="3">
        <v>0.6</v>
      </c>
      <c r="E3" s="3">
        <v>0.65</v>
      </c>
      <c r="F3" s="3">
        <v>0.7</v>
      </c>
      <c r="G3" s="3">
        <v>1.2</v>
      </c>
      <c r="H3" s="3">
        <v>0.9</v>
      </c>
      <c r="I3" s="3">
        <v>1.21</v>
      </c>
      <c r="J3" s="3">
        <v>0.85</v>
      </c>
      <c r="K3" s="3">
        <v>1.41</v>
      </c>
      <c r="L3" s="3">
        <v>0.5</v>
      </c>
      <c r="M3" s="3">
        <v>0.6</v>
      </c>
      <c r="N3" s="3">
        <v>0.5</v>
      </c>
      <c r="O3" s="3">
        <v>0.85</v>
      </c>
      <c r="P3" s="3">
        <v>0.6</v>
      </c>
      <c r="Q3" s="3">
        <v>0.75</v>
      </c>
      <c r="R3" s="3">
        <v>0.65</v>
      </c>
      <c r="S3" s="3">
        <v>0.85</v>
      </c>
      <c r="T3" s="1"/>
    </row>
    <row r="4" spans="1:20" x14ac:dyDescent="0.25">
      <c r="A4" t="s">
        <v>1</v>
      </c>
      <c r="B4" s="3">
        <v>4.8600000000000003</v>
      </c>
      <c r="C4" s="3">
        <v>5.13</v>
      </c>
      <c r="D4" s="3">
        <v>4.8499999999999996</v>
      </c>
      <c r="E4" s="3">
        <v>5</v>
      </c>
      <c r="F4" s="3">
        <v>5</v>
      </c>
      <c r="G4" s="3">
        <v>5.18</v>
      </c>
      <c r="H4" s="3">
        <v>5</v>
      </c>
      <c r="I4" s="3">
        <v>6.4</v>
      </c>
      <c r="J4" s="3">
        <v>7.34</v>
      </c>
      <c r="K4" s="3">
        <v>7.85</v>
      </c>
      <c r="L4" s="3">
        <v>8.61</v>
      </c>
      <c r="M4" s="3">
        <v>9.14</v>
      </c>
      <c r="N4" s="1">
        <v>5.25</v>
      </c>
      <c r="O4" s="1">
        <v>7.04</v>
      </c>
      <c r="P4" s="1">
        <v>5.15</v>
      </c>
      <c r="Q4" s="1">
        <v>7.35</v>
      </c>
      <c r="R4" s="1">
        <v>7.4</v>
      </c>
      <c r="S4" s="3">
        <v>8.5</v>
      </c>
      <c r="T4" s="1"/>
    </row>
    <row r="5" spans="1:20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1"/>
      <c r="S5" s="3"/>
      <c r="T5" s="1"/>
    </row>
    <row r="6" spans="1:20" x14ac:dyDescent="0.25">
      <c r="A6" t="s">
        <v>35</v>
      </c>
    </row>
    <row r="7" spans="1:20" x14ac:dyDescent="0.25">
      <c r="B7" s="13">
        <v>2010</v>
      </c>
      <c r="C7" s="13">
        <v>2011</v>
      </c>
      <c r="D7" s="13">
        <v>2012</v>
      </c>
      <c r="E7" s="13">
        <v>2013</v>
      </c>
      <c r="F7" s="13">
        <v>2014</v>
      </c>
      <c r="G7" s="13">
        <v>2015</v>
      </c>
      <c r="H7" s="13">
        <v>2016</v>
      </c>
      <c r="I7" s="13">
        <v>2017</v>
      </c>
      <c r="J7" s="13">
        <v>2018</v>
      </c>
      <c r="K7" s="13"/>
      <c r="M7" s="13"/>
      <c r="O7" s="13"/>
      <c r="Q7" s="13"/>
      <c r="S7" s="13"/>
    </row>
    <row r="8" spans="1:20" x14ac:dyDescent="0.25">
      <c r="A8" t="s">
        <v>33</v>
      </c>
      <c r="B8" s="14">
        <f>AVERAGE(B3,C3)</f>
        <v>0.63500000000000001</v>
      </c>
      <c r="C8" s="14">
        <f>AVERAGE(D3,E3)</f>
        <v>0.625</v>
      </c>
      <c r="D8" s="14">
        <f>AVERAGE(F3,G3)</f>
        <v>0.95</v>
      </c>
      <c r="E8" s="14">
        <f>AVERAGE(H3,I3)</f>
        <v>1.0549999999999999</v>
      </c>
      <c r="F8" s="14">
        <f>AVERAGE(J3,K3)</f>
        <v>1.1299999999999999</v>
      </c>
      <c r="G8" s="14">
        <f>AVERAGE(L3,M3)</f>
        <v>0.55000000000000004</v>
      </c>
      <c r="H8" s="14">
        <f>AVERAGE(N3,O3)</f>
        <v>0.67500000000000004</v>
      </c>
      <c r="I8" s="14">
        <f>AVERAGE(P3,Q3)</f>
        <v>0.67500000000000004</v>
      </c>
      <c r="J8" s="14">
        <f>AVERAGE(R3,S3)</f>
        <v>0.75</v>
      </c>
      <c r="K8" s="14"/>
      <c r="M8" s="14"/>
      <c r="O8" s="14"/>
      <c r="Q8" s="14"/>
      <c r="S8" s="14"/>
    </row>
    <row r="9" spans="1:20" x14ac:dyDescent="0.25">
      <c r="A9" t="s">
        <v>1</v>
      </c>
      <c r="B9" s="14">
        <f>AVERAGE(B4,C4)</f>
        <v>4.9950000000000001</v>
      </c>
      <c r="C9" s="14">
        <f>AVERAGE(D4,E4)</f>
        <v>4.9249999999999998</v>
      </c>
      <c r="D9" s="14">
        <f>AVERAGE(F4,G4)</f>
        <v>5.09</v>
      </c>
      <c r="E9" s="14">
        <f>AVERAGE(H4,I4)</f>
        <v>5.7</v>
      </c>
      <c r="F9" s="14">
        <f>AVERAGE(J4,K4)</f>
        <v>7.5949999999999998</v>
      </c>
      <c r="G9" s="14">
        <f>AVERAGE(L4,M4)</f>
        <v>8.875</v>
      </c>
      <c r="H9" s="14">
        <f>AVERAGE(N4,O4)</f>
        <v>6.1449999999999996</v>
      </c>
      <c r="I9" s="14">
        <f>AVERAGE(P4,Q4)</f>
        <v>6.25</v>
      </c>
      <c r="J9" s="14">
        <f>AVERAGE(R4,S4)</f>
        <v>7.95</v>
      </c>
      <c r="K9" s="14"/>
      <c r="M9" s="14"/>
      <c r="O9" s="14"/>
      <c r="Q9" s="14"/>
      <c r="S9" s="14"/>
    </row>
    <row r="12" spans="1:20" x14ac:dyDescent="0.25">
      <c r="G12" s="15"/>
      <c r="H12" s="15"/>
    </row>
  </sheetData>
  <mergeCells count="1">
    <mergeCell ref="G12:H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2"/>
  <sheetViews>
    <sheetView workbookViewId="0">
      <selection activeCell="L23" sqref="L23"/>
    </sheetView>
  </sheetViews>
  <sheetFormatPr defaultColWidth="8.875" defaultRowHeight="15.75" x14ac:dyDescent="0.25"/>
  <cols>
    <col min="1" max="1" width="55.125" bestFit="1" customWidth="1"/>
  </cols>
  <sheetData>
    <row r="1" spans="1:20" x14ac:dyDescent="0.25">
      <c r="B1" s="1">
        <v>2010</v>
      </c>
      <c r="C1" s="1">
        <v>2010</v>
      </c>
      <c r="D1" s="1">
        <v>2011</v>
      </c>
      <c r="E1" s="1">
        <v>2011</v>
      </c>
      <c r="F1" s="1">
        <v>2012</v>
      </c>
      <c r="G1" s="1">
        <v>2012</v>
      </c>
      <c r="H1" s="1">
        <v>2013</v>
      </c>
      <c r="I1" s="1">
        <v>2013</v>
      </c>
      <c r="J1" s="1">
        <v>2014</v>
      </c>
      <c r="K1" s="1">
        <v>2014</v>
      </c>
      <c r="L1" s="1">
        <v>2015</v>
      </c>
      <c r="M1" s="1">
        <v>2015</v>
      </c>
      <c r="N1" s="1">
        <v>2016</v>
      </c>
      <c r="O1" s="1">
        <v>2016</v>
      </c>
      <c r="P1" s="1">
        <v>2017</v>
      </c>
      <c r="Q1" s="1">
        <v>2017</v>
      </c>
      <c r="R1" s="1">
        <v>2018</v>
      </c>
      <c r="S1" s="1">
        <v>2018</v>
      </c>
      <c r="T1" s="1"/>
    </row>
    <row r="2" spans="1:20" x14ac:dyDescent="0.25"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1" t="s">
        <v>2</v>
      </c>
      <c r="S2" s="1" t="s">
        <v>3</v>
      </c>
      <c r="T2" s="1"/>
    </row>
    <row r="3" spans="1:20" x14ac:dyDescent="0.25">
      <c r="A3" t="s">
        <v>33</v>
      </c>
      <c r="B3" s="3">
        <v>0.62</v>
      </c>
      <c r="C3" s="3">
        <v>0.65</v>
      </c>
      <c r="D3" s="3">
        <v>0.6</v>
      </c>
      <c r="E3" s="3">
        <v>0.65</v>
      </c>
      <c r="F3" s="3">
        <v>0.7</v>
      </c>
      <c r="G3" s="3">
        <v>1.2</v>
      </c>
      <c r="H3" s="3">
        <v>0.9</v>
      </c>
      <c r="I3" s="3">
        <v>1.21</v>
      </c>
      <c r="J3" s="3">
        <v>0.85</v>
      </c>
      <c r="K3" s="3">
        <v>1.41</v>
      </c>
      <c r="L3" s="3">
        <v>0.5</v>
      </c>
      <c r="M3" s="3">
        <v>0.6</v>
      </c>
      <c r="N3" s="3">
        <v>0.5</v>
      </c>
      <c r="O3" s="3">
        <v>0.85</v>
      </c>
      <c r="P3" s="3">
        <v>0.6</v>
      </c>
      <c r="Q3" s="3">
        <v>0.75</v>
      </c>
      <c r="R3" s="3">
        <v>0.65</v>
      </c>
      <c r="S3" s="3">
        <v>0.85</v>
      </c>
      <c r="T3" s="1"/>
    </row>
    <row r="4" spans="1:20" x14ac:dyDescent="0.25">
      <c r="A4" t="s">
        <v>34</v>
      </c>
      <c r="B4" s="3">
        <v>5.7</v>
      </c>
      <c r="C4" s="3">
        <v>5.7</v>
      </c>
      <c r="D4" s="3">
        <v>5.2</v>
      </c>
      <c r="E4" s="3">
        <v>5.2</v>
      </c>
      <c r="F4" s="3">
        <v>5.9</v>
      </c>
      <c r="G4" s="3">
        <v>5.9</v>
      </c>
      <c r="H4" s="3">
        <v>6.71</v>
      </c>
      <c r="I4" s="3">
        <v>6.71</v>
      </c>
      <c r="J4" s="3">
        <v>8.14</v>
      </c>
      <c r="K4" s="3">
        <v>8.14</v>
      </c>
      <c r="L4" s="3">
        <v>9.33</v>
      </c>
      <c r="M4" s="3">
        <v>9.33</v>
      </c>
      <c r="N4" s="1">
        <v>7.61</v>
      </c>
      <c r="O4" s="1">
        <v>7.61</v>
      </c>
      <c r="P4" s="1">
        <v>6.06</v>
      </c>
      <c r="Q4" s="1">
        <v>6.06</v>
      </c>
      <c r="R4" s="3">
        <v>7.56</v>
      </c>
      <c r="S4" s="3">
        <v>7.56</v>
      </c>
      <c r="T4" s="1"/>
    </row>
    <row r="5" spans="1:20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1"/>
      <c r="S5" s="3"/>
      <c r="T5" s="1"/>
    </row>
    <row r="6" spans="1:20" x14ac:dyDescent="0.25">
      <c r="A6" t="s">
        <v>35</v>
      </c>
    </row>
    <row r="7" spans="1:20" x14ac:dyDescent="0.25">
      <c r="B7" s="13">
        <v>2010</v>
      </c>
      <c r="C7" s="13">
        <v>2011</v>
      </c>
      <c r="D7" s="13">
        <v>2012</v>
      </c>
      <c r="E7" s="13">
        <v>2013</v>
      </c>
      <c r="F7" s="13">
        <v>2014</v>
      </c>
      <c r="G7" s="13">
        <v>2015</v>
      </c>
      <c r="H7" s="13">
        <v>2016</v>
      </c>
      <c r="I7" s="13">
        <v>2017</v>
      </c>
      <c r="J7" s="13">
        <v>2018</v>
      </c>
      <c r="K7" s="13"/>
      <c r="M7" s="13"/>
      <c r="O7" s="13"/>
      <c r="Q7" s="13"/>
      <c r="S7" s="13"/>
    </row>
    <row r="8" spans="1:20" x14ac:dyDescent="0.25">
      <c r="A8" t="s">
        <v>33</v>
      </c>
      <c r="B8" s="14">
        <f>AVERAGE(B3,C3)</f>
        <v>0.63500000000000001</v>
      </c>
      <c r="C8" s="14">
        <f>AVERAGE(D3,E3)</f>
        <v>0.625</v>
      </c>
      <c r="D8" s="14">
        <f>AVERAGE(F3,G3)</f>
        <v>0.95</v>
      </c>
      <c r="E8" s="14">
        <f>AVERAGE(H3,I3)</f>
        <v>1.0549999999999999</v>
      </c>
      <c r="F8" s="14">
        <f>AVERAGE(J3,K3)</f>
        <v>1.1299999999999999</v>
      </c>
      <c r="G8" s="14">
        <f>AVERAGE(L3,M3)</f>
        <v>0.55000000000000004</v>
      </c>
      <c r="H8" s="14">
        <f>AVERAGE(N3,O3)</f>
        <v>0.67500000000000004</v>
      </c>
      <c r="I8" s="14">
        <f>AVERAGE(P3,Q3)</f>
        <v>0.67500000000000004</v>
      </c>
      <c r="J8" s="14">
        <f>AVERAGE(R3,S3)</f>
        <v>0.75</v>
      </c>
      <c r="K8" s="14"/>
      <c r="M8" s="14"/>
      <c r="O8" s="14"/>
      <c r="Q8" s="14"/>
      <c r="S8" s="14"/>
    </row>
    <row r="9" spans="1:20" x14ac:dyDescent="0.25">
      <c r="A9" t="s">
        <v>34</v>
      </c>
      <c r="B9" s="14">
        <f>AVERAGE(B4,C4)</f>
        <v>5.7</v>
      </c>
      <c r="C9" s="14">
        <f>AVERAGE(D4,E4)</f>
        <v>5.2</v>
      </c>
      <c r="D9" s="14">
        <f>AVERAGE(F4,G4)</f>
        <v>5.9</v>
      </c>
      <c r="E9" s="14">
        <f>AVERAGE(H4,I4)</f>
        <v>6.71</v>
      </c>
      <c r="F9" s="14">
        <f>AVERAGE(J4,K4)</f>
        <v>8.14</v>
      </c>
      <c r="G9" s="14">
        <f>AVERAGE(L4,M4)</f>
        <v>9.33</v>
      </c>
      <c r="H9" s="14">
        <f>AVERAGE(N4,O4)</f>
        <v>7.61</v>
      </c>
      <c r="I9" s="14">
        <f>AVERAGE(P4,Q4)</f>
        <v>6.06</v>
      </c>
      <c r="J9" s="14">
        <f>AVERAGE(R4,S4)</f>
        <v>7.56</v>
      </c>
      <c r="K9" s="14"/>
      <c r="M9" s="14"/>
      <c r="O9" s="14"/>
      <c r="Q9" s="14"/>
      <c r="S9" s="14"/>
    </row>
    <row r="12" spans="1:20" x14ac:dyDescent="0.25">
      <c r="G12" s="15"/>
      <c r="H12" s="15"/>
    </row>
  </sheetData>
  <mergeCells count="1">
    <mergeCell ref="G12: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Foglio1</vt:lpstr>
      <vt:lpstr>graf1</vt:lpstr>
      <vt:lpstr>graf2</vt:lpstr>
      <vt:lpstr>graf3</vt:lpstr>
      <vt:lpstr>graf4</vt:lpstr>
      <vt:lpstr>graf5</vt:lpstr>
      <vt:lpstr>graf6</vt:lpstr>
      <vt:lpstr>graf7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basho</dc:creator>
  <cp:lastModifiedBy>Guido Cortese</cp:lastModifiedBy>
  <dcterms:created xsi:type="dcterms:W3CDTF">2019-02-14T08:35:35Z</dcterms:created>
  <dcterms:modified xsi:type="dcterms:W3CDTF">2019-02-19T08:05:24Z</dcterms:modified>
</cp:coreProperties>
</file>